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<sst xmlns="http://schemas.openxmlformats.org/spreadsheetml/2006/main" count="234" uniqueCount="194">
  <si>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</si>
  <si>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</si>
  <si>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</si>
  <si>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</si>
  <si>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</si>
  <si>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</si>
  <si>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</si>
  <si>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</si>
  <si>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</si>
  <si>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</si>
  <si>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</si>
  <si>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</si>
  <si>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</si>
  <si>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</si>
  <si>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</si>
  <si>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</si>
  <si>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</si>
  <si>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</si>
  <si>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</si>
  <si>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</si>
  <si>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</si>
  <si>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</si>
  <si>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</si>
  <si>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</si>
  <si>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</si>
  <si>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</si>
  <si>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</si>
  <si>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</si>
  <si>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</si>
  <si>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</si>
  <si>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</si>
  <si>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</si>
  <si>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</si>
  <si>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</si>
  <si>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</si>
  <si>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</si>
  <si>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</si>
  <si>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</si>
  <si>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</si>
  <si>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</si>
  <si>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</si>
  <si>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</si>
  <si>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</si>
  <si>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</si>
  <si>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</si>
  <si>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</si>
  <si>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</si>
  <si>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</si>
  <si>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</si>
  <si>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</si>
  <si>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</si>
  <si>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</si>
  <si>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</si>
  <si>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</si>
  <si>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</si>
  <si>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</si>
  <si>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</si>
  <si>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</si>
  <si>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</si>
  <si>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</si>
  <si>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</si>
  <si>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</si>
  <si>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</si>
  <si>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</si>
  <si>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</si>
  <si>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</si>
  <si>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</si>
  <si>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</si>
  <si>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</si>
  <si>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</si>
  <si>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</si>
  <si>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</si>
  <si>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</si>
  <si>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</si>
  <si>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</si>
  <si>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</si>
  <si>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</si>
  <si>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</si>
  <si>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</si>
  <si>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</si>
  <si>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</si>
  <si>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</si>
  <si>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</si>
  <si>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</si>
  <si>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</si>
  <si>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</si>
  <si>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</si>
  <si>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</si>
  <si>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</si>
  <si>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</si>
  <si>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</si>
  <si>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</si>
  <si>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</si>
  <si>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</si>
  <si>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</si>
  <si>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</si>
  <si>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</si>
  <si>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</si>
  <si>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</si>
  <si>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</si>
  <si>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</si>
  <si>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</si>
  <si>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</si>
  <si>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</si>
  <si>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</si>
  <si>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</si>
  <si>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</si>
  <si>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</si>
  <si>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</si>
  <si>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</si>
  <si>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</si>
  <si>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</si>
  <si>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</si>
  <si>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</si>
  <si>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</si>
  <si>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</si>
  <si>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</si>
  <si>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</si>
  <si>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</si>
  <si>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</si>
  <si>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</si>
  <si>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</si>
  <si>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</si>
  <si>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</si>
  <si>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</si>
  <si>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</si>
  <si>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</si>
  <si>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</si>
  <si>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</si>
  <si>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</si>
  <si>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</si>
  <si>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</si>
  <si>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</si>
  <si>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</si>
  <si>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</si>
  <si>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</si>
  <si>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</si>
  <si>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</si>
  <si>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</si>
  <si>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</si>
  <si>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</si>
  <si>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</si>
  <si>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</si>
  <si>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</si>
  <si>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</si>
  <si>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</si>
  <si>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</si>
  <si>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</si>
  <si>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</si>
  <si>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</si>
  <si>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</si>
  <si>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</si>
  <si>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</si>
  <si>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</si>
  <si>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</si>
  <si>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</si>
  <si>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</si>
  <si>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</si>
  <si>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</si>
  <si>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</si>
  <si>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</si>
  <si>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</si>
  <si>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</si>
  <si>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</si>
  <si>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</si>
  <si>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</si>
  <si>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</si>
  <si>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</si>
  <si>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</si>
  <si>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</si>
  <si>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</si>
  <si>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</si>
  <si>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</si>
  <si>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</si>
  <si>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</si>
  <si>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</si>
  <si>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</si>
  <si>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</si>
  <si>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</si>
  <si>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</si>
  <si>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</si>
  <si>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</si>
  <si>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</si>
  <si>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</si>
  <si>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</si>
  <si>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Assembly</t>
  </si>
  <si>
    <t>Mark Anderson, CPE</t>
  </si>
  <si>
    <t>Assembly - PVRV/EPRV</t>
  </si>
  <si>
    <t>Out of neutral head and neck position to view materials at the workbenches. Fixed height workbench at 35 inches. Consider height adjustable workbench.</t>
  </si>
  <si>
    <t>Manual handling of materials coming from the floor/pallet level. General material conveyance issue identified. Investigate use of wheeled carts, turntables on scissor lifts, work positioners, etc. to improve overall position of parts and materials.</t>
  </si>
  <si>
    <t>Extended arms and rotation of the wrist/forearm as noted to handle materials and tools during the assembly process. Fixed height workbench. Consider height adjustable workbench.</t>
  </si>
  <si>
    <t>Out of neutral wrist positions noted during tool use as part of the assembly process. A pistol grip tool was used in a vertical position with out of neutral wrist posture. Consider use of in-line tool with a counterbalance. Consider height adjustable workbench.</t>
  </si>
  <si>
    <t>Shrugged shoulder position noted to manually handle parts, tools and equipment. Fixed height workbench. Consider height adjustable workbench. Fixed height stool (24 inches) was appropriate for observed operator. For other operators of different height consider height adjustable stool to better position operator at the workbench</t>
  </si>
  <si>
    <t>As noted above workstation, work surface height, tool use,chair use, etc. resulted in identified issues. Consider recommendations as outlined above to mitigate these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</si>
</sst>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
      <sz val="10"/>
      <name val="Calibri"/>
      <family val="2"/>
      <scheme val="minor"/>
    </font>
    <font>
      <u/>
      <sz val="10"/>
      <color theme="1"/>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07">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6"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0"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4"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29"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3"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4" fillId="0" borderId="5" xfId="0" applyFont="1" applyBorder="1" applyAlignment="1">
      <alignment wrapText="1"/>
    </xf>
    <xf numFmtId="0" fontId="24" fillId="0" borderId="11" xfId="0" applyFont="1" applyBorder="1" applyAlignment="1">
      <alignment wrapText="1"/>
    </xf>
    <xf numFmtId="0" fontId="24" fillId="0" borderId="6" xfId="0" applyFont="1" applyBorder="1" applyAlignment="1">
      <alignment wrapText="1"/>
    </xf>
    <xf numFmtId="0" fontId="24" fillId="0" borderId="5" xfId="0" applyFont="1" applyFill="1" applyBorder="1" applyAlignment="1">
      <alignment wrapText="1"/>
    </xf>
    <xf numFmtId="0" fontId="24" fillId="0" borderId="11" xfId="0" applyFont="1" applyFill="1" applyBorder="1" applyAlignment="1">
      <alignment wrapText="1"/>
    </xf>
    <xf numFmtId="0" fontId="24"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14"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vertical="center" wrapText="1"/>
    </xf>
    <xf numFmtId="0" fontId="8" fillId="0" borderId="2" xfId="0" applyFont="1" applyBorder="1" applyAlignment="1">
      <alignment wrapText="1"/>
    </xf>
    <xf numFmtId="0" fontId="38" fillId="0" borderId="3" xfId="0" applyFont="1" applyBorder="1" applyAlignment="1">
      <alignment wrapText="1"/>
    </xf>
    <xf numFmtId="0" fontId="38" fillId="0" borderId="4" xfId="0" applyFont="1" applyBorder="1" applyAlignment="1">
      <alignment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checked="Checked"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checked="Checked"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checked="Checked" fmlaLink="'Dropdown lists'!$K$9" lockText="1"/>
</file>

<file path=xl/ctrlProps/ctrlProp43.xml><?xml version="1.0" encoding="utf-8"?>
<formControlPr xmlns="http://schemas.microsoft.com/office/spreadsheetml/2009/9/main" objectType="CheckBox" checked="Checked"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checked="Checked"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checked="Checked"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checked="Checked"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checked="Checked"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checked="Checked" fmlaLink="'Dropdown lists'!$I$40" lockText="1"/>
</file>

<file path=xl/ctrlProps/ctrlProp96.xml><?xml version="1.0" encoding="utf-8"?>
<formControlPr xmlns="http://schemas.microsoft.com/office/spreadsheetml/2009/9/main" objectType="CheckBox" checked="Checked"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57150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54</xdr:row>
          <xdr:rowOff>87923</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66674</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51" zoomScale="130" zoomScaleNormal="130" workbookViewId="0">
      <selection activeCell="C68" sqref="C68:J69"/>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55" t="s">
        <v>180</v>
      </c>
      <c r="B2" s="44" t="s">
        <v>3</v>
      </c>
      <c r="C2" s="275" t="s">
        <v>184</v>
      </c>
      <c r="D2" s="276"/>
      <c r="E2" s="276"/>
      <c r="F2" s="277"/>
      <c r="G2" s="44" t="s">
        <v>0</v>
      </c>
      <c r="H2" s="283">
        <v>42984</v>
      </c>
      <c r="I2" s="284"/>
      <c r="J2" s="44" t="s">
        <v>1</v>
      </c>
      <c r="K2" s="278" t="s">
        <v>185</v>
      </c>
      <c r="L2" s="279"/>
      <c r="M2" s="287"/>
    </row>
    <row r="3" spans="1:16" s="37" customFormat="1" ht="23.1" customHeight="1" x14ac:dyDescent="0.2">
      <c r="A3" s="156"/>
      <c r="B3" s="44" t="s">
        <v>4</v>
      </c>
      <c r="C3" s="278" t="s">
        <v>186</v>
      </c>
      <c r="D3" s="279"/>
      <c r="E3" s="279"/>
      <c r="F3" s="279"/>
      <c r="G3" s="44" t="s">
        <v>2</v>
      </c>
      <c r="H3" s="285"/>
      <c r="I3" s="285"/>
      <c r="J3" s="44" t="s">
        <v>37</v>
      </c>
      <c r="K3" s="288"/>
      <c r="L3" s="289"/>
      <c r="M3" s="290"/>
    </row>
    <row r="4" spans="1:16" s="37" customFormat="1" ht="27.75" customHeight="1" x14ac:dyDescent="0.2">
      <c r="A4" s="157"/>
      <c r="B4" s="45" t="s">
        <v>5</v>
      </c>
      <c r="C4" s="280" t="s">
        <v>187</v>
      </c>
      <c r="D4" s="281"/>
      <c r="E4" s="281"/>
      <c r="F4" s="282"/>
      <c r="G4" s="45" t="s">
        <v>39</v>
      </c>
      <c r="H4" s="286"/>
      <c r="I4" s="286"/>
      <c r="J4" s="45" t="s">
        <v>38</v>
      </c>
      <c r="K4" s="152" t="s">
        <v>69</v>
      </c>
      <c r="L4" s="153"/>
      <c r="M4" s="154"/>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58"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59"/>
      <c r="B21" s="86"/>
      <c r="C21" s="134"/>
      <c r="D21" s="56" t="s">
        <v>83</v>
      </c>
      <c r="E21" s="57"/>
      <c r="F21" s="56" t="s">
        <v>91</v>
      </c>
      <c r="G21" s="57"/>
      <c r="H21" s="56" t="s">
        <v>100</v>
      </c>
      <c r="I21" s="132"/>
      <c r="J21" s="56" t="s">
        <v>107</v>
      </c>
      <c r="K21" s="57"/>
      <c r="L21" s="86"/>
      <c r="M21" s="87"/>
    </row>
    <row r="22" spans="1:18" ht="18.75" customHeight="1" x14ac:dyDescent="0.25">
      <c r="A22" s="159"/>
      <c r="B22" s="86"/>
      <c r="C22" s="134"/>
      <c r="D22" s="56" t="s">
        <v>84</v>
      </c>
      <c r="E22" s="57"/>
      <c r="F22" s="56" t="s">
        <v>92</v>
      </c>
      <c r="G22" s="57"/>
      <c r="H22" s="56" t="s">
        <v>101</v>
      </c>
      <c r="I22" s="132"/>
      <c r="J22" s="56" t="s">
        <v>108</v>
      </c>
      <c r="K22" s="57"/>
      <c r="L22" s="86"/>
      <c r="M22" s="87"/>
    </row>
    <row r="23" spans="1:18" ht="18.75" customHeight="1" x14ac:dyDescent="0.25">
      <c r="A23" s="160"/>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61"/>
      <c r="J29" s="54" t="s">
        <v>112</v>
      </c>
      <c r="K29" s="55"/>
      <c r="L29" s="54" t="s">
        <v>114</v>
      </c>
      <c r="M29" s="62"/>
    </row>
    <row r="30" spans="1:18" s="4" customFormat="1" ht="18.75" customHeight="1" thickTop="1" thickBot="1" x14ac:dyDescent="0.4">
      <c r="A30" s="15" t="s">
        <v>15</v>
      </c>
      <c r="B30" s="63">
        <f>+'Dropdown lists'!H16</f>
        <v>3</v>
      </c>
      <c r="C30" s="148"/>
      <c r="D30" s="63">
        <f>+'Dropdown lists'!J16</f>
        <v>3</v>
      </c>
      <c r="E30" s="148"/>
      <c r="F30" s="63">
        <f>+'Dropdown lists'!L16</f>
        <v>4</v>
      </c>
      <c r="G30" s="148"/>
      <c r="H30" s="63">
        <f>+'Dropdown lists'!N16</f>
        <v>3</v>
      </c>
      <c r="I30" s="148"/>
      <c r="J30" s="63">
        <f>+'Dropdown lists'!P16</f>
        <v>3</v>
      </c>
      <c r="K30" s="148"/>
      <c r="L30" s="63">
        <f>+'Dropdown lists'!R16</f>
        <v>0</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thickBot="1" x14ac:dyDescent="0.3">
      <c r="A34" s="23"/>
      <c r="B34" s="71" t="s">
        <v>174</v>
      </c>
      <c r="C34" s="72"/>
      <c r="D34" s="72"/>
      <c r="E34" s="72"/>
      <c r="F34" s="72"/>
      <c r="G34" s="72"/>
      <c r="H34" s="72"/>
      <c r="I34" s="73"/>
      <c r="J34" s="48" t="s">
        <v>20</v>
      </c>
      <c r="K34" s="49"/>
      <c r="L34" s="50"/>
      <c r="M34" s="47">
        <f>B30</f>
        <v>3</v>
      </c>
    </row>
    <row r="35" spans="1:16" ht="15.75" thickBot="1" x14ac:dyDescent="0.3">
      <c r="A35" s="23"/>
      <c r="B35" s="71" t="s">
        <v>117</v>
      </c>
      <c r="C35" s="72"/>
      <c r="D35" s="72"/>
      <c r="E35" s="72"/>
      <c r="F35" s="72"/>
      <c r="G35" s="72"/>
      <c r="H35" s="72"/>
      <c r="I35" s="73"/>
      <c r="J35" s="48" t="s">
        <v>21</v>
      </c>
      <c r="K35" s="49"/>
      <c r="L35" s="50"/>
      <c r="M35" s="47">
        <f>D30</f>
        <v>3</v>
      </c>
    </row>
    <row r="36" spans="1:16" ht="30.2" customHeight="1" thickBot="1" x14ac:dyDescent="0.3">
      <c r="A36" s="23"/>
      <c r="B36" s="74" t="s">
        <v>151</v>
      </c>
      <c r="C36" s="74"/>
      <c r="D36" s="48"/>
      <c r="E36" s="23"/>
      <c r="F36" s="75" t="s">
        <v>152</v>
      </c>
      <c r="G36" s="76"/>
      <c r="H36" s="76"/>
      <c r="I36" s="77"/>
      <c r="J36" s="48" t="s">
        <v>22</v>
      </c>
      <c r="K36" s="49"/>
      <c r="L36" s="50"/>
      <c r="M36" s="47">
        <f>F30</f>
        <v>4</v>
      </c>
    </row>
    <row r="37" spans="1:16" ht="17.45" customHeight="1" thickBot="1" x14ac:dyDescent="0.3">
      <c r="A37" s="23"/>
      <c r="B37" s="167" t="s">
        <v>147</v>
      </c>
      <c r="C37" s="76"/>
      <c r="D37" s="77"/>
      <c r="E37" s="23"/>
      <c r="F37" s="167" t="s">
        <v>148</v>
      </c>
      <c r="G37" s="76"/>
      <c r="H37" s="76"/>
      <c r="I37" s="77"/>
      <c r="J37" s="48" t="s">
        <v>31</v>
      </c>
      <c r="K37" s="49"/>
      <c r="L37" s="50"/>
      <c r="M37" s="47">
        <f>H30</f>
        <v>3</v>
      </c>
    </row>
    <row r="38" spans="1:16" ht="25.15" customHeight="1" thickBot="1" x14ac:dyDescent="0.3">
      <c r="A38" s="24"/>
      <c r="B38" s="170" t="s">
        <v>157</v>
      </c>
      <c r="C38" s="171"/>
      <c r="D38" s="171"/>
      <c r="E38" s="35"/>
      <c r="F38" s="171" t="s">
        <v>158</v>
      </c>
      <c r="G38" s="171"/>
      <c r="H38" s="171"/>
      <c r="I38" s="172"/>
      <c r="J38" s="48" t="s">
        <v>23</v>
      </c>
      <c r="K38" s="49"/>
      <c r="L38" s="50"/>
      <c r="M38" s="47">
        <f>J30</f>
        <v>3</v>
      </c>
    </row>
    <row r="39" spans="1:16" ht="14.25" customHeight="1" thickBot="1" x14ac:dyDescent="0.3">
      <c r="A39" s="184" t="s">
        <v>167</v>
      </c>
      <c r="B39" s="185"/>
      <c r="C39" s="185"/>
      <c r="D39" s="186"/>
      <c r="E39" s="40"/>
      <c r="F39" s="187" t="s">
        <v>170</v>
      </c>
      <c r="G39" s="187"/>
      <c r="H39" s="187"/>
      <c r="I39" s="188"/>
      <c r="J39" s="48" t="s">
        <v>24</v>
      </c>
      <c r="K39" s="49"/>
      <c r="L39" s="50"/>
      <c r="M39" s="47">
        <f>L30</f>
        <v>0</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12</v>
      </c>
    </row>
    <row r="41" spans="1:16" ht="15" customHeight="1" x14ac:dyDescent="0.25">
      <c r="A41" s="29"/>
      <c r="B41" s="173" t="s">
        <v>122</v>
      </c>
      <c r="C41" s="174"/>
      <c r="D41" s="30"/>
      <c r="E41" s="25"/>
      <c r="F41" s="22" t="s">
        <v>125</v>
      </c>
      <c r="G41" s="25"/>
      <c r="H41" s="31" t="s">
        <v>126</v>
      </c>
      <c r="I41" s="32"/>
      <c r="J41" s="164" t="s">
        <v>36</v>
      </c>
      <c r="K41" s="165"/>
      <c r="L41" s="165"/>
      <c r="M41" s="166"/>
    </row>
    <row r="42" spans="1:16" ht="15" customHeight="1" x14ac:dyDescent="0.25">
      <c r="A42" s="25"/>
      <c r="B42" s="173" t="s">
        <v>153</v>
      </c>
      <c r="C42" s="173"/>
      <c r="D42" s="33"/>
      <c r="E42" s="25"/>
      <c r="F42" s="183" t="s">
        <v>154</v>
      </c>
      <c r="G42" s="72"/>
      <c r="H42" s="41"/>
      <c r="I42" s="33"/>
      <c r="J42" s="175" t="s">
        <v>176</v>
      </c>
      <c r="K42" s="176"/>
      <c r="L42" s="168" t="s">
        <v>35</v>
      </c>
      <c r="M42" s="169"/>
    </row>
    <row r="43" spans="1:16" ht="15.6" customHeight="1" x14ac:dyDescent="0.25">
      <c r="A43" s="34"/>
      <c r="B43" s="71" t="s">
        <v>123</v>
      </c>
      <c r="C43" s="72"/>
      <c r="D43" s="73"/>
      <c r="E43" s="34"/>
      <c r="F43" s="71" t="s">
        <v>124</v>
      </c>
      <c r="G43" s="72"/>
      <c r="H43" s="72"/>
      <c r="I43" s="72"/>
      <c r="J43" s="177"/>
      <c r="K43" s="178"/>
      <c r="L43" s="181" t="s">
        <v>66</v>
      </c>
      <c r="M43" s="182"/>
    </row>
    <row r="44" spans="1:16" ht="25.15" customHeight="1" x14ac:dyDescent="0.25">
      <c r="A44" s="23"/>
      <c r="B44" s="75" t="s">
        <v>149</v>
      </c>
      <c r="C44" s="76"/>
      <c r="D44" s="77"/>
      <c r="E44" s="36"/>
      <c r="F44" s="75" t="s">
        <v>150</v>
      </c>
      <c r="G44" s="76"/>
      <c r="H44" s="76"/>
      <c r="I44" s="76"/>
      <c r="J44" s="179"/>
      <c r="K44" s="180"/>
      <c r="L44" s="162" t="s">
        <v>162</v>
      </c>
      <c r="M44" s="163"/>
      <c r="P44" s="38"/>
    </row>
    <row r="45" spans="1:16" ht="15.6" customHeight="1" x14ac:dyDescent="0.25">
      <c r="A45" s="24"/>
      <c r="B45" s="264" t="s">
        <v>161</v>
      </c>
      <c r="C45" s="265"/>
      <c r="D45" s="265"/>
      <c r="E45" s="265"/>
      <c r="F45" s="266" t="s">
        <v>159</v>
      </c>
      <c r="G45" s="267"/>
      <c r="H45" s="39">
        <f>COUNTIF(H33:H44,"Yes")</f>
        <v>0</v>
      </c>
      <c r="I45" s="46">
        <f>+'Dropdown lists'!J50</f>
        <v>12</v>
      </c>
      <c r="J45" s="272"/>
      <c r="K45" s="273"/>
      <c r="L45" s="273"/>
      <c r="M45" s="169"/>
      <c r="P45" s="38"/>
    </row>
    <row r="46" spans="1:16" ht="5.25" customHeight="1" x14ac:dyDescent="0.25">
      <c r="A46" s="189"/>
      <c r="B46" s="190"/>
      <c r="C46" s="190"/>
      <c r="D46" s="190"/>
      <c r="E46" s="190"/>
      <c r="F46" s="191"/>
      <c r="G46" s="191"/>
      <c r="H46" s="191"/>
      <c r="I46" s="190"/>
      <c r="J46" s="190"/>
      <c r="K46" s="190"/>
      <c r="L46" s="190"/>
      <c r="M46" s="192"/>
      <c r="P46" s="38"/>
    </row>
    <row r="47" spans="1:16" ht="12.75" customHeight="1" x14ac:dyDescent="0.25">
      <c r="A47" s="270" t="s">
        <v>26</v>
      </c>
      <c r="B47" s="271"/>
      <c r="C47" s="220" t="s">
        <v>160</v>
      </c>
      <c r="D47" s="221"/>
      <c r="E47" s="221"/>
      <c r="F47" s="221"/>
      <c r="G47" s="221"/>
      <c r="H47" s="221"/>
      <c r="I47" s="222"/>
      <c r="J47" s="223"/>
      <c r="K47" s="206" t="s">
        <v>74</v>
      </c>
      <c r="L47" s="206" t="s">
        <v>28</v>
      </c>
      <c r="M47" s="206" t="s">
        <v>27</v>
      </c>
      <c r="P47" s="38"/>
    </row>
    <row r="48" spans="1:16" ht="11.25" customHeight="1" x14ac:dyDescent="0.25">
      <c r="A48" s="268" t="s">
        <v>163</v>
      </c>
      <c r="B48" s="269"/>
      <c r="C48" s="224"/>
      <c r="D48" s="225"/>
      <c r="E48" s="225"/>
      <c r="F48" s="225"/>
      <c r="G48" s="225"/>
      <c r="H48" s="225"/>
      <c r="I48" s="226"/>
      <c r="J48" s="227"/>
      <c r="K48" s="219"/>
      <c r="L48" s="219"/>
      <c r="M48" s="207"/>
    </row>
    <row r="49" spans="1:13" ht="14.25" customHeight="1" x14ac:dyDescent="0.25">
      <c r="A49" s="196" t="s">
        <v>59</v>
      </c>
      <c r="B49" s="193">
        <f>B30</f>
        <v>3</v>
      </c>
      <c r="C49" s="203" t="s">
        <v>175</v>
      </c>
      <c r="D49" s="204"/>
      <c r="E49" s="204"/>
      <c r="F49" s="204"/>
      <c r="G49" s="204"/>
      <c r="H49" s="204"/>
      <c r="I49" s="204"/>
      <c r="J49" s="205"/>
      <c r="K49" s="211"/>
      <c r="L49" s="200"/>
      <c r="M49" s="208"/>
    </row>
    <row r="50" spans="1:13" ht="14.25" customHeight="1" x14ac:dyDescent="0.25">
      <c r="A50" s="197"/>
      <c r="B50" s="194"/>
      <c r="C50" s="291" t="s">
        <v>188</v>
      </c>
      <c r="D50" s="292"/>
      <c r="E50" s="292"/>
      <c r="F50" s="292"/>
      <c r="G50" s="292"/>
      <c r="H50" s="292"/>
      <c r="I50" s="293"/>
      <c r="J50" s="294"/>
      <c r="K50" s="212"/>
      <c r="L50" s="201"/>
      <c r="M50" s="209"/>
    </row>
    <row r="51" spans="1:13" ht="10.5" customHeight="1" x14ac:dyDescent="0.25">
      <c r="A51" s="198"/>
      <c r="B51" s="195"/>
      <c r="C51" s="295"/>
      <c r="D51" s="296"/>
      <c r="E51" s="296"/>
      <c r="F51" s="296"/>
      <c r="G51" s="296"/>
      <c r="H51" s="296"/>
      <c r="I51" s="297"/>
      <c r="J51" s="298"/>
      <c r="K51" s="213"/>
      <c r="L51" s="202"/>
      <c r="M51" s="210"/>
    </row>
    <row r="52" spans="1:13" ht="14.25" customHeight="1" x14ac:dyDescent="0.25">
      <c r="A52" s="199" t="s">
        <v>73</v>
      </c>
      <c r="B52" s="193">
        <f>D30</f>
        <v>3</v>
      </c>
      <c r="C52" s="203" t="s">
        <v>175</v>
      </c>
      <c r="D52" s="204"/>
      <c r="E52" s="204"/>
      <c r="F52" s="204"/>
      <c r="G52" s="204"/>
      <c r="H52" s="204"/>
      <c r="I52" s="259"/>
      <c r="J52" s="260"/>
      <c r="K52" s="214"/>
      <c r="L52" s="200"/>
      <c r="M52" s="208"/>
    </row>
    <row r="53" spans="1:13" ht="14.25" customHeight="1" x14ac:dyDescent="0.25">
      <c r="A53" s="197"/>
      <c r="B53" s="194"/>
      <c r="C53" s="299" t="s">
        <v>192</v>
      </c>
      <c r="D53" s="300"/>
      <c r="E53" s="300"/>
      <c r="F53" s="300"/>
      <c r="G53" s="300"/>
      <c r="H53" s="300"/>
      <c r="I53" s="301"/>
      <c r="J53" s="302"/>
      <c r="K53" s="215"/>
      <c r="L53" s="201"/>
      <c r="M53" s="209"/>
    </row>
    <row r="54" spans="1:13" ht="22.5" customHeight="1" x14ac:dyDescent="0.25">
      <c r="A54" s="198"/>
      <c r="B54" s="195"/>
      <c r="C54" s="303"/>
      <c r="D54" s="304"/>
      <c r="E54" s="304"/>
      <c r="F54" s="304"/>
      <c r="G54" s="304"/>
      <c r="H54" s="304"/>
      <c r="I54" s="305"/>
      <c r="J54" s="306"/>
      <c r="K54" s="216"/>
      <c r="L54" s="202"/>
      <c r="M54" s="210"/>
    </row>
    <row r="55" spans="1:13" s="2" customFormat="1" ht="14.25" customHeight="1" x14ac:dyDescent="0.25">
      <c r="A55" s="196" t="s">
        <v>60</v>
      </c>
      <c r="B55" s="193">
        <f>F30</f>
        <v>4</v>
      </c>
      <c r="C55" s="203" t="s">
        <v>175</v>
      </c>
      <c r="D55" s="204"/>
      <c r="E55" s="204"/>
      <c r="F55" s="204"/>
      <c r="G55" s="204"/>
      <c r="H55" s="204"/>
      <c r="I55" s="204"/>
      <c r="J55" s="205"/>
      <c r="K55" s="214"/>
      <c r="L55" s="200"/>
      <c r="M55" s="208"/>
    </row>
    <row r="56" spans="1:13" s="2" customFormat="1" ht="14.25" customHeight="1" x14ac:dyDescent="0.25">
      <c r="A56" s="197"/>
      <c r="B56" s="194"/>
      <c r="C56" s="291" t="s">
        <v>189</v>
      </c>
      <c r="D56" s="292"/>
      <c r="E56" s="292"/>
      <c r="F56" s="292"/>
      <c r="G56" s="292"/>
      <c r="H56" s="292"/>
      <c r="I56" s="293"/>
      <c r="J56" s="294"/>
      <c r="K56" s="215"/>
      <c r="L56" s="201"/>
      <c r="M56" s="209"/>
    </row>
    <row r="57" spans="1:13" s="2" customFormat="1" ht="12.2" customHeight="1" x14ac:dyDescent="0.25">
      <c r="A57" s="198"/>
      <c r="B57" s="195"/>
      <c r="C57" s="295"/>
      <c r="D57" s="296"/>
      <c r="E57" s="296"/>
      <c r="F57" s="296"/>
      <c r="G57" s="296"/>
      <c r="H57" s="296"/>
      <c r="I57" s="297"/>
      <c r="J57" s="298"/>
      <c r="K57" s="216"/>
      <c r="L57" s="202"/>
      <c r="M57" s="210"/>
    </row>
    <row r="58" spans="1:13" s="2" customFormat="1" ht="14.25" customHeight="1" x14ac:dyDescent="0.25">
      <c r="A58" s="199" t="s">
        <v>61</v>
      </c>
      <c r="B58" s="193">
        <f>H30</f>
        <v>3</v>
      </c>
      <c r="C58" s="203" t="s">
        <v>175</v>
      </c>
      <c r="D58" s="204"/>
      <c r="E58" s="204"/>
      <c r="F58" s="204"/>
      <c r="G58" s="204"/>
      <c r="H58" s="204"/>
      <c r="I58" s="204"/>
      <c r="J58" s="205"/>
      <c r="K58" s="214"/>
      <c r="L58" s="200"/>
      <c r="M58" s="208"/>
    </row>
    <row r="59" spans="1:13" s="2" customFormat="1" ht="14.25" customHeight="1" x14ac:dyDescent="0.25">
      <c r="A59" s="197"/>
      <c r="B59" s="194"/>
      <c r="C59" s="299" t="s">
        <v>190</v>
      </c>
      <c r="D59" s="300"/>
      <c r="E59" s="300"/>
      <c r="F59" s="300"/>
      <c r="G59" s="300"/>
      <c r="H59" s="300"/>
      <c r="I59" s="301"/>
      <c r="J59" s="302"/>
      <c r="K59" s="215"/>
      <c r="L59" s="201"/>
      <c r="M59" s="209"/>
    </row>
    <row r="60" spans="1:13" s="2" customFormat="1" ht="10.5" customHeight="1" x14ac:dyDescent="0.25">
      <c r="A60" s="198"/>
      <c r="B60" s="195"/>
      <c r="C60" s="303"/>
      <c r="D60" s="304"/>
      <c r="E60" s="304"/>
      <c r="F60" s="304"/>
      <c r="G60" s="304"/>
      <c r="H60" s="304"/>
      <c r="I60" s="305"/>
      <c r="J60" s="306"/>
      <c r="K60" s="216"/>
      <c r="L60" s="202"/>
      <c r="M60" s="210"/>
    </row>
    <row r="61" spans="1:13" ht="14.25" customHeight="1" x14ac:dyDescent="0.25">
      <c r="A61" s="196" t="s">
        <v>62</v>
      </c>
      <c r="B61" s="193">
        <f>J30</f>
        <v>3</v>
      </c>
      <c r="C61" s="203" t="s">
        <v>175</v>
      </c>
      <c r="D61" s="204"/>
      <c r="E61" s="204"/>
      <c r="F61" s="204"/>
      <c r="G61" s="204"/>
      <c r="H61" s="204"/>
      <c r="I61" s="204"/>
      <c r="J61" s="205"/>
      <c r="K61" s="214"/>
      <c r="L61" s="200"/>
      <c r="M61" s="208"/>
    </row>
    <row r="62" spans="1:13" ht="14.25" customHeight="1" x14ac:dyDescent="0.25">
      <c r="A62" s="197"/>
      <c r="B62" s="194"/>
      <c r="C62" s="291" t="s">
        <v>191</v>
      </c>
      <c r="D62" s="292"/>
      <c r="E62" s="292"/>
      <c r="F62" s="292"/>
      <c r="G62" s="292"/>
      <c r="H62" s="292"/>
      <c r="I62" s="293"/>
      <c r="J62" s="294"/>
      <c r="K62" s="215"/>
      <c r="L62" s="201"/>
      <c r="M62" s="209"/>
    </row>
    <row r="63" spans="1:13" ht="21.75" customHeight="1" x14ac:dyDescent="0.25">
      <c r="A63" s="198"/>
      <c r="B63" s="195"/>
      <c r="C63" s="295"/>
      <c r="D63" s="296"/>
      <c r="E63" s="296"/>
      <c r="F63" s="296"/>
      <c r="G63" s="296"/>
      <c r="H63" s="296"/>
      <c r="I63" s="297"/>
      <c r="J63" s="298"/>
      <c r="K63" s="216"/>
      <c r="L63" s="202"/>
      <c r="M63" s="210"/>
    </row>
    <row r="64" spans="1:13" ht="14.25" customHeight="1" x14ac:dyDescent="0.25">
      <c r="A64" s="199" t="s">
        <v>63</v>
      </c>
      <c r="B64" s="193">
        <f>L30</f>
        <v>0</v>
      </c>
      <c r="C64" s="203" t="s">
        <v>175</v>
      </c>
      <c r="D64" s="204"/>
      <c r="E64" s="204"/>
      <c r="F64" s="204"/>
      <c r="G64" s="204"/>
      <c r="H64" s="204"/>
      <c r="I64" s="204"/>
      <c r="J64" s="205"/>
      <c r="K64" s="214"/>
      <c r="L64" s="200"/>
      <c r="M64" s="208"/>
    </row>
    <row r="65" spans="1:13" ht="14.25" customHeight="1" x14ac:dyDescent="0.25">
      <c r="A65" s="197"/>
      <c r="B65" s="194"/>
      <c r="C65" s="299"/>
      <c r="D65" s="300"/>
      <c r="E65" s="300"/>
      <c r="F65" s="300"/>
      <c r="G65" s="300"/>
      <c r="H65" s="300"/>
      <c r="I65" s="301"/>
      <c r="J65" s="302"/>
      <c r="K65" s="215"/>
      <c r="L65" s="201"/>
      <c r="M65" s="209"/>
    </row>
    <row r="66" spans="1:13" ht="4.7" customHeight="1" x14ac:dyDescent="0.25">
      <c r="A66" s="198"/>
      <c r="B66" s="195"/>
      <c r="C66" s="303"/>
      <c r="D66" s="304"/>
      <c r="E66" s="304"/>
      <c r="F66" s="304"/>
      <c r="G66" s="304"/>
      <c r="H66" s="304"/>
      <c r="I66" s="305"/>
      <c r="J66" s="306"/>
      <c r="K66" s="216"/>
      <c r="L66" s="202"/>
      <c r="M66" s="210"/>
    </row>
    <row r="67" spans="1:13" ht="14.25" customHeight="1" x14ac:dyDescent="0.25">
      <c r="A67" s="196" t="s">
        <v>32</v>
      </c>
      <c r="B67" s="193">
        <f>I45</f>
        <v>12</v>
      </c>
      <c r="C67" s="203" t="s">
        <v>175</v>
      </c>
      <c r="D67" s="204"/>
      <c r="E67" s="204"/>
      <c r="F67" s="204"/>
      <c r="G67" s="204"/>
      <c r="H67" s="204"/>
      <c r="I67" s="204"/>
      <c r="J67" s="205"/>
      <c r="K67" s="211"/>
      <c r="L67" s="200"/>
      <c r="M67" s="208"/>
    </row>
    <row r="68" spans="1:13" ht="14.25" customHeight="1" x14ac:dyDescent="0.25">
      <c r="A68" s="197"/>
      <c r="B68" s="194"/>
      <c r="C68" s="291" t="s">
        <v>193</v>
      </c>
      <c r="D68" s="292"/>
      <c r="E68" s="292"/>
      <c r="F68" s="292"/>
      <c r="G68" s="292"/>
      <c r="H68" s="292"/>
      <c r="I68" s="293"/>
      <c r="J68" s="294"/>
      <c r="K68" s="212"/>
      <c r="L68" s="201"/>
      <c r="M68" s="209"/>
    </row>
    <row r="69" spans="1:13" s="9" customFormat="1" ht="12.75" customHeight="1" x14ac:dyDescent="0.25">
      <c r="A69" s="198"/>
      <c r="B69" s="195"/>
      <c r="C69" s="295"/>
      <c r="D69" s="296"/>
      <c r="E69" s="296"/>
      <c r="F69" s="296"/>
      <c r="G69" s="296"/>
      <c r="H69" s="296"/>
      <c r="I69" s="297"/>
      <c r="J69" s="298"/>
      <c r="K69" s="213"/>
      <c r="L69" s="202"/>
      <c r="M69" s="210"/>
    </row>
    <row r="70" spans="1:13" ht="19.7" customHeight="1" x14ac:dyDescent="0.25">
      <c r="A70" s="217" t="s">
        <v>115</v>
      </c>
      <c r="B70" s="218"/>
      <c r="C70" s="218"/>
      <c r="D70" s="218"/>
      <c r="E70" s="218"/>
      <c r="F70" s="218"/>
      <c r="G70" s="218"/>
      <c r="H70" s="218"/>
      <c r="I70" s="69"/>
      <c r="J70" s="69"/>
      <c r="K70" s="69"/>
      <c r="L70" s="69"/>
      <c r="M70" s="70"/>
    </row>
    <row r="72" spans="1:13" s="9" customFormat="1" ht="14.25" customHeight="1" x14ac:dyDescent="0.25">
      <c r="A72" s="249" t="s">
        <v>48</v>
      </c>
      <c r="B72" s="250"/>
      <c r="C72" s="251" t="s">
        <v>47</v>
      </c>
      <c r="D72" s="252"/>
      <c r="E72" s="252"/>
      <c r="F72" s="252"/>
      <c r="G72" s="252"/>
      <c r="H72" s="252"/>
      <c r="I72" s="252"/>
      <c r="J72" s="1"/>
      <c r="K72" s="1"/>
      <c r="L72" s="1"/>
      <c r="M72" s="1"/>
    </row>
    <row r="73" spans="1:13" s="9" customFormat="1" ht="5.25" customHeight="1" x14ac:dyDescent="0.25">
      <c r="A73" s="253"/>
      <c r="B73" s="191"/>
      <c r="C73" s="191"/>
      <c r="D73" s="191"/>
      <c r="E73" s="191"/>
      <c r="F73" s="191"/>
      <c r="G73" s="191"/>
      <c r="H73" s="191"/>
      <c r="I73" s="191"/>
      <c r="J73" s="191"/>
      <c r="K73" s="191"/>
      <c r="L73" s="191"/>
      <c r="M73" s="254"/>
    </row>
    <row r="74" spans="1:13" s="14" customFormat="1" ht="12.75" x14ac:dyDescent="0.2">
      <c r="A74" s="255" t="s">
        <v>29</v>
      </c>
      <c r="B74" s="255"/>
      <c r="C74" s="220" t="s">
        <v>160</v>
      </c>
      <c r="D74" s="221"/>
      <c r="E74" s="221"/>
      <c r="F74" s="221"/>
      <c r="G74" s="221"/>
      <c r="H74" s="221"/>
      <c r="I74" s="222"/>
      <c r="J74" s="223"/>
      <c r="K74" s="257" t="s">
        <v>74</v>
      </c>
      <c r="L74" s="261" t="s">
        <v>28</v>
      </c>
      <c r="M74" s="255" t="s">
        <v>27</v>
      </c>
    </row>
    <row r="75" spans="1:13" s="14" customFormat="1" ht="15" customHeight="1" x14ac:dyDescent="0.2">
      <c r="A75" s="256"/>
      <c r="B75" s="256"/>
      <c r="C75" s="224"/>
      <c r="D75" s="225"/>
      <c r="E75" s="225"/>
      <c r="F75" s="225"/>
      <c r="G75" s="225"/>
      <c r="H75" s="225"/>
      <c r="I75" s="226"/>
      <c r="J75" s="227"/>
      <c r="K75" s="258"/>
      <c r="L75" s="262"/>
      <c r="M75" s="263"/>
    </row>
    <row r="76" spans="1:13" s="12" customFormat="1" x14ac:dyDescent="0.25">
      <c r="A76" s="228"/>
      <c r="B76" s="228"/>
      <c r="C76" s="231"/>
      <c r="D76" s="232"/>
      <c r="E76" s="232"/>
      <c r="F76" s="232"/>
      <c r="G76" s="232"/>
      <c r="H76" s="232"/>
      <c r="I76" s="233"/>
      <c r="J76" s="234"/>
      <c r="K76" s="243"/>
      <c r="L76" s="246"/>
      <c r="M76" s="208"/>
    </row>
    <row r="77" spans="1:13" s="12" customFormat="1" x14ac:dyDescent="0.25">
      <c r="A77" s="229"/>
      <c r="B77" s="229"/>
      <c r="C77" s="235"/>
      <c r="D77" s="236"/>
      <c r="E77" s="236"/>
      <c r="F77" s="236"/>
      <c r="G77" s="236"/>
      <c r="H77" s="236"/>
      <c r="I77" s="237"/>
      <c r="J77" s="238"/>
      <c r="K77" s="244"/>
      <c r="L77" s="247"/>
      <c r="M77" s="209"/>
    </row>
    <row r="78" spans="1:13" s="12" customFormat="1" ht="15" customHeight="1" x14ac:dyDescent="0.25">
      <c r="A78" s="230"/>
      <c r="B78" s="230"/>
      <c r="C78" s="239"/>
      <c r="D78" s="240"/>
      <c r="E78" s="240"/>
      <c r="F78" s="240"/>
      <c r="G78" s="240"/>
      <c r="H78" s="240"/>
      <c r="I78" s="241"/>
      <c r="J78" s="242"/>
      <c r="K78" s="245"/>
      <c r="L78" s="248"/>
      <c r="M78" s="210"/>
    </row>
    <row r="79" spans="1:13" s="12" customFormat="1" x14ac:dyDescent="0.25">
      <c r="A79" s="228"/>
      <c r="B79" s="228"/>
      <c r="C79" s="231"/>
      <c r="D79" s="232"/>
      <c r="E79" s="232"/>
      <c r="F79" s="232"/>
      <c r="G79" s="232"/>
      <c r="H79" s="232"/>
      <c r="I79" s="233"/>
      <c r="J79" s="234"/>
      <c r="K79" s="243"/>
      <c r="L79" s="246"/>
      <c r="M79" s="208"/>
    </row>
    <row r="80" spans="1:13" s="12" customFormat="1" x14ac:dyDescent="0.25">
      <c r="A80" s="229"/>
      <c r="B80" s="229"/>
      <c r="C80" s="235"/>
      <c r="D80" s="236"/>
      <c r="E80" s="236"/>
      <c r="F80" s="236"/>
      <c r="G80" s="236"/>
      <c r="H80" s="236"/>
      <c r="I80" s="237"/>
      <c r="J80" s="238"/>
      <c r="K80" s="244"/>
      <c r="L80" s="247"/>
      <c r="M80" s="209"/>
    </row>
    <row r="81" spans="1:13" s="12" customFormat="1" ht="15" customHeight="1" x14ac:dyDescent="0.25">
      <c r="A81" s="230"/>
      <c r="B81" s="230"/>
      <c r="C81" s="239"/>
      <c r="D81" s="240"/>
      <c r="E81" s="240"/>
      <c r="F81" s="240"/>
      <c r="G81" s="240"/>
      <c r="H81" s="240"/>
      <c r="I81" s="241"/>
      <c r="J81" s="242"/>
      <c r="K81" s="245"/>
      <c r="L81" s="248"/>
      <c r="M81" s="210"/>
    </row>
    <row r="82" spans="1:13" s="12" customFormat="1" x14ac:dyDescent="0.25">
      <c r="A82" s="228"/>
      <c r="B82" s="228"/>
      <c r="C82" s="231"/>
      <c r="D82" s="232"/>
      <c r="E82" s="232"/>
      <c r="F82" s="232"/>
      <c r="G82" s="232"/>
      <c r="H82" s="232"/>
      <c r="I82" s="233"/>
      <c r="J82" s="234"/>
      <c r="K82" s="243"/>
      <c r="L82" s="246"/>
      <c r="M82" s="208"/>
    </row>
    <row r="83" spans="1:13" s="12" customFormat="1" x14ac:dyDescent="0.25">
      <c r="A83" s="229"/>
      <c r="B83" s="229"/>
      <c r="C83" s="235"/>
      <c r="D83" s="236"/>
      <c r="E83" s="236"/>
      <c r="F83" s="236"/>
      <c r="G83" s="236"/>
      <c r="H83" s="236"/>
      <c r="I83" s="237"/>
      <c r="J83" s="238"/>
      <c r="K83" s="244"/>
      <c r="L83" s="247"/>
      <c r="M83" s="209"/>
    </row>
    <row r="84" spans="1:13" s="12" customFormat="1" ht="15" customHeight="1" x14ac:dyDescent="0.25">
      <c r="A84" s="230"/>
      <c r="B84" s="230"/>
      <c r="C84" s="239"/>
      <c r="D84" s="240"/>
      <c r="E84" s="240"/>
      <c r="F84" s="240"/>
      <c r="G84" s="240"/>
      <c r="H84" s="240"/>
      <c r="I84" s="241"/>
      <c r="J84" s="242"/>
      <c r="K84" s="245"/>
      <c r="L84" s="248"/>
      <c r="M84" s="210"/>
    </row>
    <row r="85" spans="1:13" s="12" customFormat="1" x14ac:dyDescent="0.25">
      <c r="A85" s="228"/>
      <c r="B85" s="228"/>
      <c r="C85" s="231"/>
      <c r="D85" s="232"/>
      <c r="E85" s="232"/>
      <c r="F85" s="232"/>
      <c r="G85" s="232"/>
      <c r="H85" s="232"/>
      <c r="I85" s="233"/>
      <c r="J85" s="234"/>
      <c r="K85" s="243"/>
      <c r="L85" s="246"/>
      <c r="M85" s="208"/>
    </row>
    <row r="86" spans="1:13" s="12" customFormat="1" x14ac:dyDescent="0.25">
      <c r="A86" s="229"/>
      <c r="B86" s="229"/>
      <c r="C86" s="235"/>
      <c r="D86" s="236"/>
      <c r="E86" s="236"/>
      <c r="F86" s="236"/>
      <c r="G86" s="236"/>
      <c r="H86" s="236"/>
      <c r="I86" s="237"/>
      <c r="J86" s="238"/>
      <c r="K86" s="244"/>
      <c r="L86" s="247"/>
      <c r="M86" s="209"/>
    </row>
    <row r="87" spans="1:13" s="12" customFormat="1" ht="15" customHeight="1" x14ac:dyDescent="0.25">
      <c r="A87" s="230"/>
      <c r="B87" s="230"/>
      <c r="C87" s="239"/>
      <c r="D87" s="240"/>
      <c r="E87" s="240"/>
      <c r="F87" s="240"/>
      <c r="G87" s="240"/>
      <c r="H87" s="240"/>
      <c r="I87" s="241"/>
      <c r="J87" s="242"/>
      <c r="K87" s="245"/>
      <c r="L87" s="248"/>
      <c r="M87" s="210"/>
    </row>
    <row r="88" spans="1:13" s="12" customFormat="1" x14ac:dyDescent="0.25">
      <c r="A88" s="228"/>
      <c r="B88" s="228"/>
      <c r="C88" s="231"/>
      <c r="D88" s="232"/>
      <c r="E88" s="232"/>
      <c r="F88" s="232"/>
      <c r="G88" s="232"/>
      <c r="H88" s="232"/>
      <c r="I88" s="233"/>
      <c r="J88" s="234"/>
      <c r="K88" s="243"/>
      <c r="L88" s="246"/>
      <c r="M88" s="208"/>
    </row>
    <row r="89" spans="1:13" s="12" customFormat="1" x14ac:dyDescent="0.25">
      <c r="A89" s="229"/>
      <c r="B89" s="229"/>
      <c r="C89" s="235"/>
      <c r="D89" s="236"/>
      <c r="E89" s="236"/>
      <c r="F89" s="236"/>
      <c r="G89" s="236"/>
      <c r="H89" s="236"/>
      <c r="I89" s="237"/>
      <c r="J89" s="238"/>
      <c r="K89" s="244"/>
      <c r="L89" s="247"/>
      <c r="M89" s="209"/>
    </row>
    <row r="90" spans="1:13" s="12" customFormat="1" ht="15" customHeight="1" x14ac:dyDescent="0.25">
      <c r="A90" s="230"/>
      <c r="B90" s="230"/>
      <c r="C90" s="239"/>
      <c r="D90" s="240"/>
      <c r="E90" s="240"/>
      <c r="F90" s="240"/>
      <c r="G90" s="240"/>
      <c r="H90" s="240"/>
      <c r="I90" s="241"/>
      <c r="J90" s="242"/>
      <c r="K90" s="245"/>
      <c r="L90" s="248"/>
      <c r="M90" s="210"/>
    </row>
    <row r="91" spans="1:13" s="12" customFormat="1" x14ac:dyDescent="0.25">
      <c r="A91" s="228"/>
      <c r="B91" s="228"/>
      <c r="C91" s="231"/>
      <c r="D91" s="232"/>
      <c r="E91" s="232"/>
      <c r="F91" s="232"/>
      <c r="G91" s="232"/>
      <c r="H91" s="232"/>
      <c r="I91" s="233"/>
      <c r="J91" s="234"/>
      <c r="K91" s="243"/>
      <c r="L91" s="246"/>
      <c r="M91" s="208"/>
    </row>
    <row r="92" spans="1:13" s="12" customFormat="1" x14ac:dyDescent="0.25">
      <c r="A92" s="229"/>
      <c r="B92" s="229"/>
      <c r="C92" s="235"/>
      <c r="D92" s="236"/>
      <c r="E92" s="236"/>
      <c r="F92" s="236"/>
      <c r="G92" s="236"/>
      <c r="H92" s="236"/>
      <c r="I92" s="237"/>
      <c r="J92" s="238"/>
      <c r="K92" s="244"/>
      <c r="L92" s="247"/>
      <c r="M92" s="209"/>
    </row>
    <row r="93" spans="1:13" s="12" customFormat="1" ht="15" customHeight="1" x14ac:dyDescent="0.25">
      <c r="A93" s="230"/>
      <c r="B93" s="230"/>
      <c r="C93" s="239"/>
      <c r="D93" s="240"/>
      <c r="E93" s="240"/>
      <c r="F93" s="240"/>
      <c r="G93" s="240"/>
      <c r="H93" s="240"/>
      <c r="I93" s="241"/>
      <c r="J93" s="242"/>
      <c r="K93" s="245"/>
      <c r="L93" s="248"/>
      <c r="M93" s="210"/>
    </row>
    <row r="94" spans="1:13" s="12" customFormat="1" x14ac:dyDescent="0.25">
      <c r="A94" s="228"/>
      <c r="B94" s="228"/>
      <c r="C94" s="231"/>
      <c r="D94" s="232"/>
      <c r="E94" s="232"/>
      <c r="F94" s="232"/>
      <c r="G94" s="232"/>
      <c r="H94" s="232"/>
      <c r="I94" s="233"/>
      <c r="J94" s="234"/>
      <c r="K94" s="243"/>
      <c r="L94" s="246"/>
      <c r="M94" s="208"/>
    </row>
    <row r="95" spans="1:13" s="12" customFormat="1" x14ac:dyDescent="0.25">
      <c r="A95" s="229"/>
      <c r="B95" s="229"/>
      <c r="C95" s="235"/>
      <c r="D95" s="236"/>
      <c r="E95" s="236"/>
      <c r="F95" s="236"/>
      <c r="G95" s="236"/>
      <c r="H95" s="236"/>
      <c r="I95" s="237"/>
      <c r="J95" s="238"/>
      <c r="K95" s="244"/>
      <c r="L95" s="247"/>
      <c r="M95" s="209"/>
    </row>
    <row r="96" spans="1:13" s="12" customFormat="1" ht="15" customHeight="1" x14ac:dyDescent="0.25">
      <c r="A96" s="230"/>
      <c r="B96" s="230"/>
      <c r="C96" s="239"/>
      <c r="D96" s="240"/>
      <c r="E96" s="240"/>
      <c r="F96" s="240"/>
      <c r="G96" s="240"/>
      <c r="H96" s="240"/>
      <c r="I96" s="241"/>
      <c r="J96" s="242"/>
      <c r="K96" s="245"/>
      <c r="L96" s="248"/>
      <c r="M96" s="210"/>
    </row>
    <row r="97" spans="1:13" s="12" customFormat="1" x14ac:dyDescent="0.25">
      <c r="A97" s="228"/>
      <c r="B97" s="228"/>
      <c r="C97" s="231"/>
      <c r="D97" s="232"/>
      <c r="E97" s="232"/>
      <c r="F97" s="232"/>
      <c r="G97" s="232"/>
      <c r="H97" s="232"/>
      <c r="I97" s="233"/>
      <c r="J97" s="234"/>
      <c r="K97" s="243"/>
      <c r="L97" s="246"/>
      <c r="M97" s="208"/>
    </row>
    <row r="98" spans="1:13" s="12" customFormat="1" x14ac:dyDescent="0.25">
      <c r="A98" s="229"/>
      <c r="B98" s="229"/>
      <c r="C98" s="235"/>
      <c r="D98" s="236"/>
      <c r="E98" s="236"/>
      <c r="F98" s="236"/>
      <c r="G98" s="236"/>
      <c r="H98" s="236"/>
      <c r="I98" s="237"/>
      <c r="J98" s="238"/>
      <c r="K98" s="244"/>
      <c r="L98" s="247"/>
      <c r="M98" s="209"/>
    </row>
    <row r="99" spans="1:13" s="12" customFormat="1" ht="15" customHeight="1" x14ac:dyDescent="0.25">
      <c r="A99" s="230"/>
      <c r="B99" s="230"/>
      <c r="C99" s="239"/>
      <c r="D99" s="240"/>
      <c r="E99" s="240"/>
      <c r="F99" s="240"/>
      <c r="G99" s="240"/>
      <c r="H99" s="240"/>
      <c r="I99" s="241"/>
      <c r="J99" s="242"/>
      <c r="K99" s="245"/>
      <c r="L99" s="248"/>
      <c r="M99" s="210"/>
    </row>
    <row r="100" spans="1:13" s="12" customFormat="1" x14ac:dyDescent="0.25">
      <c r="A100" s="228"/>
      <c r="B100" s="228"/>
      <c r="C100" s="231"/>
      <c r="D100" s="232"/>
      <c r="E100" s="232"/>
      <c r="F100" s="232"/>
      <c r="G100" s="232"/>
      <c r="H100" s="232"/>
      <c r="I100" s="233"/>
      <c r="J100" s="234"/>
      <c r="K100" s="243"/>
      <c r="L100" s="246"/>
      <c r="M100" s="208"/>
    </row>
    <row r="101" spans="1:13" s="12" customFormat="1" x14ac:dyDescent="0.25">
      <c r="A101" s="229"/>
      <c r="B101" s="229"/>
      <c r="C101" s="235"/>
      <c r="D101" s="236"/>
      <c r="E101" s="236"/>
      <c r="F101" s="236"/>
      <c r="G101" s="236"/>
      <c r="H101" s="236"/>
      <c r="I101" s="237"/>
      <c r="J101" s="238"/>
      <c r="K101" s="244"/>
      <c r="L101" s="247"/>
      <c r="M101" s="209"/>
    </row>
    <row r="102" spans="1:13" s="12" customFormat="1" ht="15" customHeight="1" x14ac:dyDescent="0.25">
      <c r="A102" s="230"/>
      <c r="B102" s="230"/>
      <c r="C102" s="239"/>
      <c r="D102" s="240"/>
      <c r="E102" s="240"/>
      <c r="F102" s="240"/>
      <c r="G102" s="240"/>
      <c r="H102" s="240"/>
      <c r="I102" s="241"/>
      <c r="J102" s="242"/>
      <c r="K102" s="245"/>
      <c r="L102" s="248"/>
      <c r="M102" s="210"/>
    </row>
    <row r="103" spans="1:13" s="12" customFormat="1" x14ac:dyDescent="0.25">
      <c r="A103" s="228"/>
      <c r="B103" s="228"/>
      <c r="C103" s="231"/>
      <c r="D103" s="232"/>
      <c r="E103" s="232"/>
      <c r="F103" s="232"/>
      <c r="G103" s="232"/>
      <c r="H103" s="232"/>
      <c r="I103" s="233"/>
      <c r="J103" s="234"/>
      <c r="K103" s="243"/>
      <c r="L103" s="246"/>
      <c r="M103" s="208"/>
    </row>
    <row r="104" spans="1:13" s="12" customFormat="1" x14ac:dyDescent="0.25">
      <c r="A104" s="229"/>
      <c r="B104" s="229"/>
      <c r="C104" s="235"/>
      <c r="D104" s="236"/>
      <c r="E104" s="236"/>
      <c r="F104" s="236"/>
      <c r="G104" s="236"/>
      <c r="H104" s="236"/>
      <c r="I104" s="237"/>
      <c r="J104" s="238"/>
      <c r="K104" s="244"/>
      <c r="L104" s="247"/>
      <c r="M104" s="209"/>
    </row>
    <row r="105" spans="1:13" s="12" customFormat="1" ht="15" customHeight="1" x14ac:dyDescent="0.25">
      <c r="A105" s="230"/>
      <c r="B105" s="230"/>
      <c r="C105" s="239"/>
      <c r="D105" s="240"/>
      <c r="E105" s="240"/>
      <c r="F105" s="240"/>
      <c r="G105" s="240"/>
      <c r="H105" s="240"/>
      <c r="I105" s="241"/>
      <c r="J105" s="242"/>
      <c r="K105" s="245"/>
      <c r="L105" s="248"/>
      <c r="M105" s="210"/>
    </row>
    <row r="106" spans="1:13" s="12" customFormat="1" x14ac:dyDescent="0.25">
      <c r="A106" s="228"/>
      <c r="B106" s="228"/>
      <c r="C106" s="231"/>
      <c r="D106" s="232"/>
      <c r="E106" s="232"/>
      <c r="F106" s="232"/>
      <c r="G106" s="232"/>
      <c r="H106" s="232"/>
      <c r="I106" s="233"/>
      <c r="J106" s="234"/>
      <c r="K106" s="243"/>
      <c r="L106" s="246"/>
      <c r="M106" s="208"/>
    </row>
    <row r="107" spans="1:13" s="12" customFormat="1" x14ac:dyDescent="0.25">
      <c r="A107" s="229"/>
      <c r="B107" s="229"/>
      <c r="C107" s="235"/>
      <c r="D107" s="236"/>
      <c r="E107" s="236"/>
      <c r="F107" s="236"/>
      <c r="G107" s="236"/>
      <c r="H107" s="236"/>
      <c r="I107" s="237"/>
      <c r="J107" s="238"/>
      <c r="K107" s="244"/>
      <c r="L107" s="247"/>
      <c r="M107" s="209"/>
    </row>
    <row r="108" spans="1:13" s="12" customFormat="1" ht="15" customHeight="1" x14ac:dyDescent="0.25">
      <c r="A108" s="230"/>
      <c r="B108" s="230"/>
      <c r="C108" s="239"/>
      <c r="D108" s="240"/>
      <c r="E108" s="240"/>
      <c r="F108" s="240"/>
      <c r="G108" s="240"/>
      <c r="H108" s="240"/>
      <c r="I108" s="241"/>
      <c r="J108" s="242"/>
      <c r="K108" s="245"/>
      <c r="L108" s="248"/>
      <c r="M108" s="210"/>
    </row>
    <row r="109" spans="1:13" s="9" customFormat="1" ht="15" customHeight="1" x14ac:dyDescent="0.25">
      <c r="A109" s="217"/>
      <c r="B109" s="218"/>
      <c r="C109" s="218"/>
      <c r="D109" s="218"/>
      <c r="E109" s="218"/>
      <c r="F109" s="218"/>
      <c r="G109" s="218"/>
      <c r="H109" s="218"/>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54</xdr:row>
                    <xdr:rowOff>85725</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58"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59"/>
      <c r="G7" t="b">
        <v>0</v>
      </c>
      <c r="H7">
        <f t="shared" si="0"/>
        <v>0</v>
      </c>
      <c r="I7" t="b">
        <v>1</v>
      </c>
      <c r="J7">
        <f>IF(I7=TRUE,1,0)</f>
        <v>1</v>
      </c>
      <c r="K7" t="b">
        <v>0</v>
      </c>
      <c r="L7">
        <f>IF(K7=TRUE,1,0)</f>
        <v>0</v>
      </c>
      <c r="M7" t="b">
        <v>1</v>
      </c>
      <c r="N7">
        <f>IF(M7=TRUE,1,0)</f>
        <v>1</v>
      </c>
      <c r="O7" t="b">
        <v>0</v>
      </c>
      <c r="P7">
        <f>IF(O7=TRUE,1,0)</f>
        <v>0</v>
      </c>
      <c r="Q7" t="b">
        <v>0</v>
      </c>
      <c r="R7">
        <f t="shared" si="1"/>
        <v>0</v>
      </c>
    </row>
    <row r="8" spans="1:18" x14ac:dyDescent="0.25">
      <c r="F8" s="159"/>
      <c r="G8" t="b">
        <v>1</v>
      </c>
      <c r="H8">
        <f t="shared" si="0"/>
        <v>1</v>
      </c>
      <c r="I8" t="b">
        <v>0</v>
      </c>
      <c r="J8">
        <f>IF(I8=TRUE,2,0)</f>
        <v>0</v>
      </c>
      <c r="K8" t="b">
        <v>0</v>
      </c>
      <c r="L8">
        <f>IF(K8=TRUE,2,0)</f>
        <v>0</v>
      </c>
      <c r="M8" t="b">
        <v>0</v>
      </c>
      <c r="N8">
        <f>IF(M8=TRUE,2,0)</f>
        <v>0</v>
      </c>
      <c r="O8" t="b">
        <v>1</v>
      </c>
      <c r="P8">
        <f>IF(O8=TRUE,2,0)</f>
        <v>2</v>
      </c>
      <c r="Q8" t="b">
        <v>0</v>
      </c>
      <c r="R8">
        <f t="shared" si="1"/>
        <v>0</v>
      </c>
    </row>
    <row r="9" spans="1:18" x14ac:dyDescent="0.25">
      <c r="F9" s="160"/>
      <c r="G9" t="b">
        <v>1</v>
      </c>
      <c r="H9">
        <f t="shared" si="0"/>
        <v>1</v>
      </c>
      <c r="I9" t="b">
        <v>0</v>
      </c>
      <c r="J9">
        <f>IF(I9=TRUE,3,0)</f>
        <v>0</v>
      </c>
      <c r="K9" t="b">
        <v>1</v>
      </c>
      <c r="L9">
        <f>IF(K9=TRUE,3,0)</f>
        <v>3</v>
      </c>
      <c r="M9" t="b">
        <v>0</v>
      </c>
      <c r="N9">
        <f>IF(M9=TRUE,3,0)</f>
        <v>0</v>
      </c>
      <c r="O9" t="b">
        <v>0</v>
      </c>
      <c r="P9">
        <f>IF(O9=TRUE,3,0)</f>
        <v>0</v>
      </c>
      <c r="Q9" t="b">
        <v>0</v>
      </c>
      <c r="R9">
        <f t="shared" si="1"/>
        <v>0</v>
      </c>
    </row>
    <row r="10" spans="1:18" x14ac:dyDescent="0.25">
      <c r="F10" s="124" t="s">
        <v>13</v>
      </c>
      <c r="G10" t="b">
        <v>0</v>
      </c>
      <c r="H10">
        <f>IF(G10=TRUE,0,0)</f>
        <v>0</v>
      </c>
      <c r="I10" t="b">
        <v>0</v>
      </c>
      <c r="J10">
        <f>IF(I10=TRUE,0,0)</f>
        <v>0</v>
      </c>
      <c r="K10" t="b">
        <v>1</v>
      </c>
      <c r="L10">
        <f>IF(K10=TRUE,0,0)</f>
        <v>0</v>
      </c>
      <c r="M10" t="b">
        <v>0</v>
      </c>
      <c r="N10">
        <f>IF(M10=TRUE,0,0)</f>
        <v>0</v>
      </c>
      <c r="O10" t="b">
        <v>1</v>
      </c>
      <c r="P10">
        <f>IF(O10=TRUE,0,0)</f>
        <v>0</v>
      </c>
      <c r="Q10" t="b">
        <v>0</v>
      </c>
      <c r="R10">
        <f>IF(Q10=TRUE,0,0)</f>
        <v>0</v>
      </c>
    </row>
    <row r="11" spans="1:18" x14ac:dyDescent="0.25">
      <c r="F11" s="125"/>
      <c r="G11" t="b">
        <v>0</v>
      </c>
      <c r="H11">
        <f>IF(G11=TRUE,1,0)</f>
        <v>0</v>
      </c>
      <c r="I11" t="b">
        <v>1</v>
      </c>
      <c r="J11">
        <f>IF(I11=TRUE,1,0)</f>
        <v>1</v>
      </c>
      <c r="K11" t="b">
        <v>0</v>
      </c>
      <c r="L11">
        <f>IF(K11=TRUE,1,0)</f>
        <v>0</v>
      </c>
      <c r="M11" t="b">
        <v>1</v>
      </c>
      <c r="N11">
        <f>IF(M11=TRUE,1,0)</f>
        <v>1</v>
      </c>
      <c r="O11" t="b">
        <v>0</v>
      </c>
      <c r="P11">
        <f>IF(O11=TRUE,1,0)</f>
        <v>0</v>
      </c>
      <c r="Q11" t="b">
        <v>0</v>
      </c>
      <c r="R11">
        <f>IF(Q11=TRUE,1,0)</f>
        <v>0</v>
      </c>
    </row>
    <row r="12" spans="1:18" x14ac:dyDescent="0.25">
      <c r="F12" s="126"/>
      <c r="G12" t="b">
        <v>1</v>
      </c>
      <c r="H12">
        <f>IF(G12=TRUE,2,0)</f>
        <v>2</v>
      </c>
      <c r="I12" t="b">
        <v>0</v>
      </c>
      <c r="J12">
        <f>IF(I12=TRUE,2,0)</f>
        <v>0</v>
      </c>
      <c r="K12" t="b">
        <v>0</v>
      </c>
      <c r="L12">
        <f>IF(K12=TRUE,2,0)</f>
        <v>0</v>
      </c>
      <c r="M12" t="b">
        <v>0</v>
      </c>
      <c r="N12">
        <f>IF(M12=TRUE,2,0)</f>
        <v>0</v>
      </c>
      <c r="O12" t="b">
        <v>0</v>
      </c>
      <c r="P12">
        <f>IF(O12=TRUE,2,0)</f>
        <v>0</v>
      </c>
      <c r="Q12" t="b">
        <v>0</v>
      </c>
      <c r="R12">
        <f>IF(Q12=TRUE,2,0)</f>
        <v>0</v>
      </c>
    </row>
    <row r="13" spans="1:18" x14ac:dyDescent="0.25">
      <c r="F13" s="140" t="s">
        <v>14</v>
      </c>
      <c r="G13" t="b">
        <v>1</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41"/>
      <c r="G14" t="b">
        <v>0</v>
      </c>
      <c r="H14">
        <f>IF(G14=TRUE,1,0)</f>
        <v>0</v>
      </c>
      <c r="I14" t="b">
        <v>1</v>
      </c>
      <c r="J14">
        <f>IF(I14=TRUE,1,0)</f>
        <v>1</v>
      </c>
      <c r="K14" t="b">
        <v>1</v>
      </c>
      <c r="L14">
        <f>IF(K14=TRUE,1,0)</f>
        <v>1</v>
      </c>
      <c r="M14" t="b">
        <v>1</v>
      </c>
      <c r="N14">
        <f>IF(M14=TRUE,1,0)</f>
        <v>1</v>
      </c>
      <c r="O14" t="b">
        <v>1</v>
      </c>
      <c r="P14">
        <f>IF(O14=TRUE,1,0)</f>
        <v>1</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3</v>
      </c>
      <c r="J16">
        <f>SUM(J6:J15)</f>
        <v>3</v>
      </c>
      <c r="L16">
        <f>SUM(L6:L15)</f>
        <v>4</v>
      </c>
      <c r="N16">
        <f>SUM(N6:N15)</f>
        <v>3</v>
      </c>
      <c r="P16">
        <f>SUM(P6:P15)</f>
        <v>3</v>
      </c>
      <c r="R16">
        <f>SUM(R10:R15)+Q21</f>
        <v>0</v>
      </c>
    </row>
    <row r="19" spans="7:18" thickBot="1" x14ac:dyDescent="0.3"/>
    <row r="20" spans="7:18" thickTop="1" x14ac:dyDescent="0.25">
      <c r="G20" s="82" t="s">
        <v>7</v>
      </c>
      <c r="H20" s="82"/>
      <c r="Q20" s="82" t="s">
        <v>11</v>
      </c>
      <c r="R20" s="83"/>
    </row>
    <row r="21" spans="7:18" ht="14.25" x14ac:dyDescent="0.25">
      <c r="G21">
        <f>IF(H21&gt;=1,1,0)</f>
        <v>1</v>
      </c>
      <c r="H21">
        <f>SUM(H6:H9)</f>
        <v>3</v>
      </c>
      <c r="Q21">
        <f>IF(R21&gt;=1,1,0)</f>
        <v>0</v>
      </c>
      <c r="R21">
        <f>SUM(R6:R9)</f>
        <v>0</v>
      </c>
    </row>
    <row r="22" spans="7:18" ht="14.25" x14ac:dyDescent="0.25">
      <c r="G22" t="b">
        <f>IF(G21=1,TRUE,FALSE)</f>
        <v>1</v>
      </c>
      <c r="Q22" t="b">
        <f>IF(Q21=1,TRUE,FALSE)</f>
        <v>0</v>
      </c>
    </row>
    <row r="23" spans="7:18" ht="14.25" x14ac:dyDescent="0.25">
      <c r="Q23" t="b">
        <v>0</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1</v>
      </c>
      <c r="J35">
        <f t="shared" si="2"/>
        <v>2</v>
      </c>
    </row>
    <row r="36" spans="7:10" ht="14.25" x14ac:dyDescent="0.25">
      <c r="G36" t="s">
        <v>119</v>
      </c>
      <c r="I36" t="b">
        <v>0</v>
      </c>
      <c r="J36">
        <f t="shared" si="2"/>
        <v>0</v>
      </c>
    </row>
    <row r="37" spans="7:10" ht="14.25" x14ac:dyDescent="0.25">
      <c r="G37" t="s">
        <v>135</v>
      </c>
      <c r="I37" t="b">
        <v>1</v>
      </c>
      <c r="J37">
        <f t="shared" si="2"/>
        <v>2</v>
      </c>
    </row>
    <row r="38" spans="7:10" ht="14.25" x14ac:dyDescent="0.25">
      <c r="G38" t="s">
        <v>136</v>
      </c>
      <c r="I38" t="b">
        <v>0</v>
      </c>
      <c r="J38">
        <f t="shared" si="2"/>
        <v>0</v>
      </c>
    </row>
    <row r="39" spans="7:10" ht="14.25" x14ac:dyDescent="0.25">
      <c r="G39" t="s">
        <v>137</v>
      </c>
      <c r="I39" t="b">
        <v>1</v>
      </c>
      <c r="J39">
        <f t="shared" si="2"/>
        <v>2</v>
      </c>
    </row>
    <row r="40" spans="7:10" ht="14.25" x14ac:dyDescent="0.25">
      <c r="G40" t="s">
        <v>138</v>
      </c>
      <c r="I40" t="b">
        <v>1</v>
      </c>
      <c r="J40">
        <f t="shared" si="2"/>
        <v>2</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74" t="s">
        <v>155</v>
      </c>
      <c r="H47" s="274"/>
      <c r="I47" s="20" t="b">
        <v>0</v>
      </c>
      <c r="J47">
        <f t="shared" ref="J47:J49" si="3">IF(I47=TRUE,2,0)</f>
        <v>0</v>
      </c>
    </row>
    <row r="48" spans="7:10" x14ac:dyDescent="0.25">
      <c r="G48" s="21" t="s">
        <v>156</v>
      </c>
      <c r="H48" s="16"/>
      <c r="I48" s="16" t="b">
        <v>1</v>
      </c>
      <c r="J48">
        <f t="shared" si="3"/>
        <v>2</v>
      </c>
    </row>
    <row r="49" spans="7:10" x14ac:dyDescent="0.25">
      <c r="G49" s="21" t="s">
        <v>168</v>
      </c>
      <c r="H49" s="42"/>
      <c r="I49" s="42" t="b">
        <v>1</v>
      </c>
      <c r="J49">
        <f t="shared" si="3"/>
        <v>2</v>
      </c>
    </row>
    <row r="50" spans="7:10" x14ac:dyDescent="0.25">
      <c r="G50" t="s">
        <v>145</v>
      </c>
      <c r="J50">
        <f>SUM(J27:J49)</f>
        <v>12</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2017-09-18T21:57:08Z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