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ESC Backup 11-10-17\Clients 7-3-17 backup\WorkWell\2021 Revision\ERGOM\Case Studies\Oil Fill\"/>
    </mc:Choice>
  </mc:AlternateContent>
  <xr:revisionPtr revIDLastSave="0" documentId="13_ncr:1_{BD09EA9D-04AA-45A0-B051-2CA62CFAA06C}" xr6:coauthVersionLast="45" xr6:coauthVersionMax="45" xr10:uidLastSave="{00000000-0000-0000-0000-000000000000}"/>
  <bookViews>
    <workbookView xWindow="2508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2" i="1" l="1"/>
  <c r="M46" i="1"/>
  <c r="L16" i="3"/>
  <c r="F30" i="1" s="1"/>
  <c r="F35" i="1" s="1"/>
  <c r="R21" i="3"/>
  <c r="Q21" i="3" s="1"/>
  <c r="H21" i="3"/>
  <c r="P16" i="3"/>
  <c r="J30" i="1" s="1"/>
  <c r="J35" i="1" s="1"/>
  <c r="N16" i="3"/>
  <c r="H30" i="1" s="1"/>
  <c r="H35" i="1" s="1"/>
  <c r="J16" i="3"/>
  <c r="D30" i="1" s="1"/>
  <c r="D35" i="1" s="1"/>
  <c r="B66" i="1" l="1"/>
  <c r="M44" i="1"/>
  <c r="B63" i="1"/>
  <c r="M43" i="1"/>
  <c r="B60" i="1"/>
  <c r="M42" i="1"/>
  <c r="B57" i="1"/>
  <c r="M41" i="1"/>
  <c r="R16" i="3"/>
  <c r="L30" i="1" s="1"/>
  <c r="G21" i="3"/>
  <c r="L35" i="1" l="1"/>
  <c r="H16" i="3"/>
  <c r="B30" i="1" s="1"/>
  <c r="B69" i="1" l="1"/>
  <c r="M45" i="1"/>
  <c r="B35" i="1"/>
  <c r="B54" i="1" l="1"/>
  <c r="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<sst xmlns="http://schemas.openxmlformats.org/spreadsheetml/2006/main" count="322" uniqueCount="218">
  <si>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</si>
  <si>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</si>
  <si>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</si>
  <si>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</si>
  <si>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</si>
  <si>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</si>
  <si>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</si>
  <si>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</si>
  <si>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</si>
  <si>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</si>
  <si>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</si>
  <si>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</si>
  <si>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</si>
  <si>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</si>
  <si>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</si>
  <si>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</si>
  <si>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</si>
  <si>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</si>
  <si>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</si>
  <si>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</si>
  <si>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</si>
  <si>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Status</t>
  </si>
  <si>
    <t>Due Date</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</si>
  <si>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</si>
  <si>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</si>
  <si>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</si>
  <si>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</si>
  <si>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</si>
  <si>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</si>
  <si>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</si>
  <si>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</si>
  <si>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</si>
  <si>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</si>
  <si>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</si>
  <si>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</si>
  <si>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</si>
  <si>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</si>
  <si>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</si>
  <si>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</si>
  <si>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</si>
  <si>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</si>
  <si>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</si>
  <si>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</si>
  <si>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</si>
  <si>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</si>
  <si>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</si>
  <si>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</si>
  <si>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</si>
  <si>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</si>
  <si>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</si>
  <si>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</si>
  <si>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</si>
  <si>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</si>
  <si>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</si>
  <si>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</si>
  <si>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</si>
  <si>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</si>
  <si>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</si>
  <si>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</si>
  <si>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</si>
  <si>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</si>
  <si>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</si>
  <si>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</si>
  <si>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</si>
  <si>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</si>
  <si>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</si>
  <si>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</si>
  <si>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</si>
  <si>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</si>
  <si>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</si>
  <si>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</si>
  <si>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</si>
  <si>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</si>
  <si>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</si>
  <si>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</si>
  <si>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</si>
  <si>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</si>
  <si>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</si>
  <si>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</si>
  <si>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</si>
  <si>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</si>
  <si>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</si>
  <si>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</si>
  <si>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</si>
  <si>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</si>
  <si>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</si>
  <si>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</si>
  <si>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</si>
  <si>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</si>
  <si>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</si>
  <si>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</si>
  <si>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</si>
  <si>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</si>
  <si>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</si>
  <si>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</si>
  <si>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</si>
  <si>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</si>
  <si>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</si>
  <si>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</si>
  <si>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</si>
  <si>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</si>
  <si>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</si>
  <si>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</si>
  <si>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</si>
  <si>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</si>
  <si>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</si>
  <si>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</si>
  <si>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</si>
  <si>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</si>
  <si>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</si>
  <si>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</si>
  <si>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</si>
  <si>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</si>
  <si>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</si>
  <si>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</si>
  <si>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</si>
  <si>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</si>
  <si>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</si>
  <si>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</si>
  <si>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</si>
  <si>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</si>
  <si>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</si>
  <si>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</si>
  <si>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</si>
  <si>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</si>
  <si>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Corrective action                     recommended  for each of the 1-7 risk factors with a rating &gt; 1</t>
  </si>
  <si>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</si>
  <si>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</si>
  <si>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</si>
  <si>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</si>
  <si>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</si>
  <si>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</si>
  <si>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</si>
  <si>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</si>
  <si>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</si>
  <si>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</si>
  <si>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</si>
  <si>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</si>
  <si>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</si>
  <si>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</si>
  <si>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</si>
  <si>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</si>
  <si>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</si>
  <si>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</si>
  <si>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</si>
  <si>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</si>
  <si>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</si>
  <si>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</si>
  <si>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</si>
  <si>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</si>
  <si>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</si>
  <si>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</si>
  <si>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</si>
  <si>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</si>
  <si>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</si>
  <si>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</si>
  <si>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</si>
  <si>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</si>
  <si>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</si>
  <si>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</si>
  <si>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</si>
  <si>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</si>
  <si>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</si>
  <si>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</si>
  <si>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</si>
  <si>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</si>
  <si>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</si>
  <si>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</si>
  <si>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</si>
  <si>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</si>
  <si>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t>Other Issues</t>
  </si>
  <si>
    <t>Corrective Action
(Recommended for any Risk Area from STEP FIVE with a score &gt;1)</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</si>
  <si>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</si>
  <si>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</si>
  <si>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</si>
  <si>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               Check if Low Risk, and No Corrective Action needed.</t>
  </si>
  <si>
    <t xml:space="preserve">Select </t>
  </si>
  <si>
    <t>Check observed postures; if posture present, complete  Force, Duration, Frequency and Time Weighted Multiplier</t>
  </si>
  <si>
    <t>LOW:   0 to &lt;2</t>
  </si>
  <si>
    <r>
      <t xml:space="preserve">MED: </t>
    </r>
    <r>
      <rPr>
        <b/>
        <u/>
        <sz val="12"/>
        <color theme="1"/>
        <rFont val="Calibri"/>
        <family val="2"/>
        <scheme val="minor"/>
      </rPr>
      <t>&gt;</t>
    </r>
    <r>
      <rPr>
        <b/>
        <sz val="12"/>
        <color theme="1"/>
        <rFont val="Calibri"/>
        <family val="2"/>
        <scheme val="minor"/>
      </rPr>
      <t>2 to &lt;4</t>
    </r>
  </si>
  <si>
    <r>
      <t xml:space="preserve">HIGH </t>
    </r>
    <r>
      <rPr>
        <b/>
        <u/>
        <sz val="12"/>
        <color theme="0"/>
        <rFont val="Calibri"/>
        <family val="2"/>
        <scheme val="minor"/>
      </rPr>
      <t>&gt;</t>
    </r>
    <r>
      <rPr>
        <b/>
        <sz val="12"/>
        <color theme="0"/>
        <rFont val="Calibri"/>
        <family val="2"/>
        <scheme val="minor"/>
      </rPr>
      <t xml:space="preserve"> 4</t>
    </r>
  </si>
  <si>
    <t>Employees observed:</t>
  </si>
  <si>
    <r>
      <t xml:space="preserve">        </t>
    </r>
    <r>
      <rPr>
        <b/>
        <sz val="9"/>
        <color theme="1"/>
        <rFont val="Calibri"/>
        <family val="2"/>
        <scheme val="minor"/>
      </rPr>
      <t>Initial Ergonomics Screen
           Updated Ergonomics Screen</t>
    </r>
  </si>
  <si>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</si>
  <si>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</si>
  <si>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</si>
  <si>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</si>
  <si>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</si>
  <si>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</si>
  <si>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</si>
  <si>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</si>
  <si>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</si>
  <si>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</si>
  <si>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</si>
  <si>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</si>
  <si>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</si>
  <si>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</si>
  <si>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</si>
  <si>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</si>
  <si>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</si>
  <si>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</si>
  <si>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1   Medium: 2 - 3  High: </t>
    </r>
    <r>
      <rPr>
        <b/>
        <u/>
        <sz val="10"/>
        <color theme="1"/>
        <rFont val="Calibri"/>
        <family val="2"/>
      </rPr>
      <t>&gt;</t>
    </r>
    <r>
      <rPr>
        <b/>
        <sz val="10"/>
        <color theme="1"/>
        <rFont val="Calibri"/>
        <family val="2"/>
      </rPr>
      <t>4</t>
    </r>
  </si>
  <si>
    <t xml:space="preserve">             Fixture/Jig</t>
  </si>
  <si>
    <t>STEP FIVE (Scores from Steps 3 &amp; 4)</t>
  </si>
  <si>
    <r>
      <rPr>
        <b/>
        <sz val="11"/>
        <color theme="1"/>
        <rFont val="Calibri"/>
        <family val="2"/>
        <scheme val="minor"/>
      </rPr>
      <t>Corrective Actions</t>
    </r>
    <r>
      <rPr>
        <b/>
        <sz val="10"/>
        <color theme="1"/>
        <rFont val="Calibri"/>
        <family val="2"/>
        <scheme val="minor"/>
      </rPr>
      <t xml:space="preserve">
(Recommended for any Risk Area from STEP FIVE with a score &gt;1)</t>
    </r>
  </si>
  <si>
    <t>Mark Anderson, MA, PT, CPE</t>
  </si>
  <si>
    <t>Calibration</t>
  </si>
  <si>
    <t>Instruments, Inc</t>
  </si>
  <si>
    <t>Pan R</t>
  </si>
  <si>
    <t>OF001</t>
  </si>
  <si>
    <t>Oil Fill - Screw on gauge</t>
  </si>
  <si>
    <t xml:space="preserve">         1 pt:    Med 0.5 - 1/min</t>
  </si>
  <si>
    <t>Reorient vise to position canister vertically</t>
  </si>
  <si>
    <t>Reorient vise to position canister vertically
Replace wrench with long handled torque wrench with proper technique</t>
  </si>
  <si>
    <t>Pam R, Mark A, Sue S</t>
  </si>
  <si>
    <t>11/30/2020v</t>
  </si>
  <si>
    <t>Oil fill after.mpg</t>
  </si>
  <si>
    <t xml:space="preserve">Consider anti-fatigue mat or shoe in-soles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</si>
</sst>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u/>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sz val="14"/>
      <color theme="1"/>
      <name val="Calibri"/>
      <family val="2"/>
      <scheme val="minor"/>
    </font>
    <font>
      <b/>
      <u/>
      <sz val="10"/>
      <color theme="1"/>
      <name val="Calibri"/>
      <family val="2"/>
    </font>
    <font>
      <sz val="9"/>
      <name val="Calibri"/>
      <family val="2"/>
      <scheme val="minor"/>
    </font>
    <font>
      <sz val="8"/>
      <name val="Calibri"/>
      <family val="2"/>
      <scheme val="minor"/>
    </font>
    <font>
      <u/>
      <sz val="9"/>
      <color theme="1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302">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12" fillId="0" borderId="0" xfId="0" applyFont="1"/>
    <xf numFmtId="0" fontId="0" fillId="0" borderId="0" xfId="0" applyFill="1" applyAlignment="1">
      <alignment wrapText="1"/>
    </xf>
    <xf numFmtId="0" fontId="8" fillId="0" borderId="0" xfId="0" applyFont="1" applyAlignment="1">
      <alignment wrapText="1"/>
    </xf>
    <xf numFmtId="0" fontId="2" fillId="3" borderId="2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7"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ont="1"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0" xfId="0" applyFont="1" applyBorder="1" applyAlignment="1">
      <alignment wrapText="1"/>
    </xf>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8" borderId="4" xfId="0" applyFill="1" applyBorder="1" applyAlignment="1">
      <alignment horizontal="left" vertical="center" shrinkToFit="1"/>
    </xf>
    <xf numFmtId="0" fontId="0" fillId="0" borderId="18" xfId="0" applyFont="1" applyBorder="1" applyAlignment="1">
      <alignment wrapText="1"/>
    </xf>
    <xf numFmtId="0" fontId="6" fillId="10" borderId="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Border="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Border="1" applyAlignment="1">
      <alignment shrinkToFit="1"/>
    </xf>
    <xf numFmtId="0" fontId="2" fillId="0" borderId="2" xfId="0" applyFont="1" applyBorder="1" applyAlignment="1">
      <alignment shrinkToFit="1"/>
    </xf>
    <xf numFmtId="0" fontId="8" fillId="0" borderId="0" xfId="0" applyFont="1" applyBorder="1" applyAlignment="1">
      <alignment wrapText="1"/>
    </xf>
    <xf numFmtId="0" fontId="11" fillId="3"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28" xfId="0" applyFont="1" applyFill="1" applyBorder="1" applyAlignment="1">
      <alignment horizontal="center" wrapText="1"/>
    </xf>
    <xf numFmtId="0" fontId="37" fillId="0" borderId="0" xfId="0" applyFont="1" applyBorder="1" applyAlignment="1">
      <alignment wrapText="1"/>
    </xf>
    <xf numFmtId="0" fontId="17" fillId="0" borderId="12" xfId="0" applyFont="1" applyFill="1" applyBorder="1" applyAlignment="1">
      <alignment horizontal="center" wrapText="1"/>
    </xf>
    <xf numFmtId="0" fontId="7" fillId="0" borderId="7" xfId="0" applyFont="1" applyFill="1" applyBorder="1" applyAlignment="1">
      <alignment vertical="top" wrapText="1"/>
    </xf>
    <xf numFmtId="0" fontId="7" fillId="0" borderId="14"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9" xfId="0" applyFont="1" applyFill="1" applyBorder="1" applyAlignment="1">
      <alignment vertical="top" wrapText="1"/>
    </xf>
    <xf numFmtId="0" fontId="7" fillId="0" borderId="15" xfId="0" applyFont="1" applyFill="1" applyBorder="1" applyAlignment="1">
      <alignment vertical="top" wrapText="1"/>
    </xf>
    <xf numFmtId="0" fontId="7" fillId="0" borderId="1" xfId="0" applyFont="1" applyFill="1" applyBorder="1" applyAlignment="1">
      <alignment vertical="top"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8"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39" fillId="0" borderId="7" xfId="0" applyNumberFormat="1"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8" borderId="3" xfId="0" applyFill="1" applyBorder="1" applyAlignment="1">
      <alignment horizontal="left" vertical="center" shrinkToFit="1"/>
    </xf>
    <xf numFmtId="0" fontId="0" fillId="8" borderId="4" xfId="0" applyFill="1" applyBorder="1" applyAlignment="1">
      <alignment horizontal="left" vertical="center" shrinkToFit="1"/>
    </xf>
    <xf numFmtId="0" fontId="2" fillId="0" borderId="1" xfId="0" applyFont="1" applyFill="1" applyBorder="1" applyAlignment="1">
      <alignment horizontal="center" wrapTex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2"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5" fillId="0" borderId="1" xfId="0" applyFont="1" applyBorder="1" applyAlignment="1">
      <alignment horizontal="center" vertic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3" xfId="0" applyFont="1" applyBorder="1" applyAlignment="1">
      <alignment horizontal="left" vertical="center" wrapText="1"/>
    </xf>
    <xf numFmtId="0" fontId="0" fillId="0" borderId="3" xfId="0" applyFont="1" applyBorder="1" applyAlignment="1">
      <alignment horizontal="left" vertical="center" wrapText="1" shrinkToFit="1"/>
    </xf>
    <xf numFmtId="0" fontId="6" fillId="3" borderId="5" xfId="0" applyFont="1" applyFill="1" applyBorder="1" applyAlignment="1">
      <alignment horizontal="center" vertical="center" wrapText="1"/>
    </xf>
    <xf numFmtId="0" fontId="8" fillId="0" borderId="6" xfId="0" applyFont="1" applyBorder="1" applyAlignment="1">
      <alignmen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14" fontId="39" fillId="0" borderId="7" xfId="0" applyNumberFormat="1" applyFont="1" applyBorder="1" applyAlignment="1">
      <alignment horizontal="center" vertical="center" wrapText="1"/>
    </xf>
    <xf numFmtId="0" fontId="39" fillId="0" borderId="8"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11" fillId="4" borderId="5" xfId="0" applyFont="1" applyFill="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4" borderId="7" xfId="0" applyFont="1" applyFill="1" applyBorder="1" applyAlignment="1">
      <alignment wrapText="1"/>
    </xf>
    <xf numFmtId="0" fontId="7" fillId="4" borderId="14" xfId="0" applyFont="1" applyFill="1" applyBorder="1" applyAlignment="1">
      <alignment wrapText="1"/>
    </xf>
    <xf numFmtId="0" fontId="11"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37" fillId="0" borderId="1" xfId="0" applyFont="1" applyBorder="1" applyAlignment="1">
      <alignment horizontal="center" vertic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7" fillId="0" borderId="4" xfId="0" applyFont="1" applyBorder="1" applyAlignment="1">
      <alignment vertical="center" shrinkToFit="1"/>
    </xf>
    <xf numFmtId="0" fontId="7" fillId="4" borderId="3" xfId="0" applyFont="1" applyFill="1" applyBorder="1" applyAlignment="1">
      <alignment vertical="center" shrinkToFit="1"/>
    </xf>
    <xf numFmtId="0" fontId="2" fillId="2" borderId="0"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13" fillId="0" borderId="12" xfId="0" applyFont="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6" fillId="0" borderId="2" xfId="0" applyNumberFormat="1" applyFont="1" applyBorder="1" applyAlignment="1">
      <alignment horizontal="left" vertical="center" wrapText="1"/>
    </xf>
    <xf numFmtId="14" fontId="36" fillId="0" borderId="4" xfId="0" applyNumberFormat="1" applyFont="1" applyBorder="1" applyAlignment="1">
      <alignment horizontal="left" vertical="center" wrapText="1"/>
    </xf>
    <xf numFmtId="49" fontId="34" fillId="0" borderId="7" xfId="0" applyNumberFormat="1" applyFont="1" applyBorder="1" applyAlignment="1">
      <alignment horizontal="left" vertical="center" wrapText="1"/>
    </xf>
    <xf numFmtId="49" fontId="34" fillId="0" borderId="8" xfId="0" applyNumberFormat="1"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41" fillId="0" borderId="2" xfId="1" applyFont="1" applyBorder="1" applyAlignment="1">
      <alignment horizontal="left" vertical="center" wrapText="1"/>
    </xf>
    <xf numFmtId="0" fontId="41" fillId="0" borderId="3" xfId="1" applyFont="1" applyBorder="1" applyAlignment="1">
      <alignment horizontal="left" vertical="center" wrapText="1"/>
    </xf>
    <xf numFmtId="0" fontId="41" fillId="0" borderId="4" xfId="1"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4" fillId="0" borderId="7"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14" fillId="0" borderId="12" xfId="0" applyFont="1" applyBorder="1" applyAlignment="1">
      <alignment wrapText="1"/>
    </xf>
    <xf numFmtId="0" fontId="2" fillId="0" borderId="7" xfId="0" applyFont="1"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4" xfId="0" applyFont="1" applyFill="1" applyBorder="1" applyAlignment="1">
      <alignment horizontal="center" vertical="center" wrapText="1"/>
    </xf>
    <xf numFmtId="0" fontId="0" fillId="4" borderId="12" xfId="0" applyFill="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wrapText="1"/>
    </xf>
    <xf numFmtId="0" fontId="0" fillId="8" borderId="15" xfId="0" applyFont="1" applyFill="1" applyBorder="1" applyAlignment="1">
      <alignment horizontal="left" vertical="center" shrinkToFit="1"/>
    </xf>
    <xf numFmtId="0" fontId="0" fillId="8" borderId="10" xfId="0" applyFont="1" applyFill="1" applyBorder="1" applyAlignment="1">
      <alignment horizontal="left" vertical="center" shrinkToFit="1"/>
    </xf>
    <xf numFmtId="0" fontId="9" fillId="0" borderId="2" xfId="0" applyFont="1" applyFill="1" applyBorder="1" applyAlignment="1">
      <alignment vertical="center" wrapText="1" shrinkToFit="1"/>
    </xf>
    <xf numFmtId="0" fontId="9" fillId="0" borderId="4" xfId="0" applyFont="1" applyFill="1" applyBorder="1" applyAlignment="1">
      <alignment vertical="center" shrinkToFit="1"/>
    </xf>
    <xf numFmtId="0" fontId="13" fillId="0" borderId="8" xfId="0" applyFont="1" applyBorder="1" applyAlignment="1">
      <alignment wrapText="1"/>
    </xf>
    <xf numFmtId="0" fontId="7" fillId="0" borderId="3" xfId="0" applyFont="1" applyBorder="1" applyAlignment="1">
      <alignment vertical="center"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2" xfId="0" applyFont="1" applyFill="1" applyBorder="1" applyAlignment="1">
      <alignment horizontal="left" vertical="center" shrinkToFi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3" fillId="9" borderId="0" xfId="0" applyFont="1" applyFill="1" applyAlignment="1">
      <alignment horizontal="center"/>
    </xf>
    <xf numFmtId="0" fontId="1" fillId="2" borderId="25" xfId="0" applyFont="1" applyFill="1" applyBorder="1" applyAlignment="1">
      <alignment horizontal="center"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Fill="1" applyBorder="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cellXfs>
  <cellStyles count="2">
    <cellStyle name="Hyperlink" xfId="1" builtinId="8"/>
    <cellStyle name="Normal" xfId="0" builtinId="0"/>
  </cellStyles>
  <dxfs count="37">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fmlaLink="'Dropdown lists'!$L$54" lockText="1"/>
</file>

<file path=xl/ctrlProps/ctrlProp118.xml><?xml version="1.0" encoding="utf-8"?>
<formControlPr xmlns="http://schemas.microsoft.com/office/spreadsheetml/2009/9/main" objectType="CheckBox" checked="Checked" fmlaLink="'Dropdown lists'!$L$55" lockText="1"/>
</file>

<file path=xl/ctrlProps/ctrlProp119.xml><?xml version="1.0" encoding="utf-8"?>
<formControlPr xmlns="http://schemas.microsoft.com/office/spreadsheetml/2009/9/main" objectType="CheckBox" fmlaLink="'Dropdown lists'!$L$56"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L$57" lockText="1"/>
</file>

<file path=xl/ctrlProps/ctrlProp121.xml><?xml version="1.0" encoding="utf-8"?>
<formControlPr xmlns="http://schemas.microsoft.com/office/spreadsheetml/2009/9/main" objectType="CheckBox" fmlaLink="'Dropdown lists'!$P$54" lockText="1"/>
</file>

<file path=xl/ctrlProps/ctrlProp122.xml><?xml version="1.0" encoding="utf-8"?>
<formControlPr xmlns="http://schemas.microsoft.com/office/spreadsheetml/2009/9/main" objectType="CheckBox" checked="Checked" fmlaLink="'Dropdown lists'!$P$55" lockText="1"/>
</file>

<file path=xl/ctrlProps/ctrlProp123.xml><?xml version="1.0" encoding="utf-8"?>
<formControlPr xmlns="http://schemas.microsoft.com/office/spreadsheetml/2009/9/main" objectType="CheckBox" fmlaLink="'Dropdown lists'!$P$56" lockText="1"/>
</file>

<file path=xl/ctrlProps/ctrlProp124.xml><?xml version="1.0" encoding="utf-8"?>
<formControlPr xmlns="http://schemas.microsoft.com/office/spreadsheetml/2009/9/main" objectType="CheckBox" fmlaLink="'Dropdown lists'!$P$57" lockText="1"/>
</file>

<file path=xl/ctrlProps/ctrlProp125.xml><?xml version="1.0" encoding="utf-8"?>
<formControlPr xmlns="http://schemas.microsoft.com/office/spreadsheetml/2009/9/main" objectType="CheckBox" fmlaLink="'Dropdown lists'!$T$54" lockText="1"/>
</file>

<file path=xl/ctrlProps/ctrlProp126.xml><?xml version="1.0" encoding="utf-8"?>
<formControlPr xmlns="http://schemas.microsoft.com/office/spreadsheetml/2009/9/main" objectType="CheckBox" checked="Checked" fmlaLink="'Dropdown lists'!$T$55" lockText="1"/>
</file>

<file path=xl/ctrlProps/ctrlProp127.xml><?xml version="1.0" encoding="utf-8"?>
<formControlPr xmlns="http://schemas.microsoft.com/office/spreadsheetml/2009/9/main" objectType="CheckBox" fmlaLink="'Dropdown lists'!$T$56" lockText="1"/>
</file>

<file path=xl/ctrlProps/ctrlProp128.xml><?xml version="1.0" encoding="utf-8"?>
<formControlPr xmlns="http://schemas.microsoft.com/office/spreadsheetml/2009/9/main" objectType="CheckBox" fmlaLink="'Dropdown lists'!$T$57" lockText="1"/>
</file>

<file path=xl/ctrlProps/ctrlProp129.xml><?xml version="1.0" encoding="utf-8"?>
<formControlPr xmlns="http://schemas.microsoft.com/office/spreadsheetml/2009/9/main" objectType="CheckBox" fmlaLink="'Dropdown lists'!$X$54"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checked="Checked" fmlaLink="'Dropdown lists'!$X$55" lockText="1"/>
</file>

<file path=xl/ctrlProps/ctrlProp131.xml><?xml version="1.0" encoding="utf-8"?>
<formControlPr xmlns="http://schemas.microsoft.com/office/spreadsheetml/2009/9/main" objectType="CheckBox" fmlaLink="'Dropdown lists'!$X$56" lockText="1"/>
</file>

<file path=xl/ctrlProps/ctrlProp132.xml><?xml version="1.0" encoding="utf-8"?>
<formControlPr xmlns="http://schemas.microsoft.com/office/spreadsheetml/2009/9/main" objectType="CheckBox" fmlaLink="'Dropdown lists'!$X$57" lockText="1"/>
</file>

<file path=xl/ctrlProps/ctrlProp133.xml><?xml version="1.0" encoding="utf-8"?>
<formControlPr xmlns="http://schemas.microsoft.com/office/spreadsheetml/2009/9/main" objectType="CheckBox" fmlaLink="'Dropdown lists'!$AB$54" lockText="1"/>
</file>

<file path=xl/ctrlProps/ctrlProp134.xml><?xml version="1.0" encoding="utf-8"?>
<formControlPr xmlns="http://schemas.microsoft.com/office/spreadsheetml/2009/9/main" objectType="CheckBox" checked="Checked" fmlaLink="'Dropdown lists'!$AB$55" lockText="1"/>
</file>

<file path=xl/ctrlProps/ctrlProp135.xml><?xml version="1.0" encoding="utf-8"?>
<formControlPr xmlns="http://schemas.microsoft.com/office/spreadsheetml/2009/9/main" objectType="CheckBox" fmlaLink="'Dropdown lists'!$AB$56" lockText="1"/>
</file>

<file path=xl/ctrlProps/ctrlProp136.xml><?xml version="1.0" encoding="utf-8"?>
<formControlPr xmlns="http://schemas.microsoft.com/office/spreadsheetml/2009/9/main" objectType="CheckBox" fmlaLink="'Dropdown lists'!$AB$57" lockText="1"/>
</file>

<file path=xl/ctrlProps/ctrlProp137.xml><?xml version="1.0" encoding="utf-8"?>
<formControlPr xmlns="http://schemas.microsoft.com/office/spreadsheetml/2009/9/main" objectType="CheckBox" fmlaLink="'Dropdown lists'!$H$57" lockText="1"/>
</file>

<file path=xl/ctrlProps/ctrlProp138.xml><?xml version="1.0" encoding="utf-8"?>
<formControlPr xmlns="http://schemas.microsoft.com/office/spreadsheetml/2009/9/main" objectType="CheckBox" fmlaLink="'Dropdown lists'!$H$54" lockText="1"/>
</file>

<file path=xl/ctrlProps/ctrlProp139.xml><?xml version="1.0" encoding="utf-8"?>
<formControlPr xmlns="http://schemas.microsoft.com/office/spreadsheetml/2009/9/main" objectType="CheckBox" checked="Checked" fmlaLink="'Dropdown lists'!$H$55"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Dropdown lists'!$H$56"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checked="Checked"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checked="Checked"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checked="Checked"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checked="Checked"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checked="Checked"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checked="Checked"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checked="Checked" fmlaLink="'Dropdown lists'!$M$6" lockText="1"/>
</file>

<file path=xl/ctrlProps/ctrlProp76.xml><?xml version="1.0" encoding="utf-8"?>
<formControlPr xmlns="http://schemas.microsoft.com/office/spreadsheetml/2009/9/main" objectType="CheckBox" checked="Checked" fmlaLink="'Dropdown lists'!$G$6"/>
</file>

<file path=xl/ctrlProps/ctrlProp77.xml><?xml version="1.0" encoding="utf-8"?>
<formControlPr xmlns="http://schemas.microsoft.com/office/spreadsheetml/2009/9/main" objectType="CheckBox" checked="Checked" lockText="1"/>
</file>

<file path=xl/ctrlProps/ctrlProp78.xml><?xml version="1.0" encoding="utf-8"?>
<formControlPr xmlns="http://schemas.microsoft.com/office/spreadsheetml/2009/9/main" objectType="CheckBox" checked="Checked" lockText="1"/>
</file>

<file path=xl/ctrlProps/ctrlProp79.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checked="Checked" lockText="1"/>
</file>

<file path=xl/ctrlProps/ctrlProp81.xml><?xml version="1.0" encoding="utf-8"?>
<formControlPr xmlns="http://schemas.microsoft.com/office/spreadsheetml/2009/9/main" objectType="CheckBox" checked="Checked"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checked="Checked" lockText="1"/>
</file>

<file path=xl/ctrlProps/ctrlProp84.xml><?xml version="1.0" encoding="utf-8"?>
<formControlPr xmlns="http://schemas.microsoft.com/office/spreadsheetml/2009/9/main" objectType="CheckBox" checked="Checked"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4093</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99</xdr:row>
      <xdr:rowOff>10585</xdr:rowOff>
    </xdr:from>
    <xdr:to>
      <xdr:col>12</xdr:col>
      <xdr:colOff>545421</xdr:colOff>
      <xdr:row>99</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2021     Rev 11.0 10312020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304801</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304801</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304801</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304801</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304801</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304801</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304801</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304801</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304801</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304801</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0</xdr:rowOff>
        </xdr:from>
        <xdr:to>
          <xdr:col>2</xdr:col>
          <xdr:colOff>428625</xdr:colOff>
          <xdr:row>54</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xdr:row>
          <xdr:rowOff>114300</xdr:rowOff>
        </xdr:from>
        <xdr:to>
          <xdr:col>2</xdr:col>
          <xdr:colOff>438150</xdr:colOff>
          <xdr:row>57</xdr:row>
          <xdr:rowOff>28575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58</xdr:row>
          <xdr:rowOff>161925</xdr:rowOff>
        </xdr:from>
        <xdr:to>
          <xdr:col>2</xdr:col>
          <xdr:colOff>438150</xdr:colOff>
          <xdr:row>60</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61</xdr:row>
          <xdr:rowOff>142875</xdr:rowOff>
        </xdr:from>
        <xdr:to>
          <xdr:col>2</xdr:col>
          <xdr:colOff>438150</xdr:colOff>
          <xdr:row>63</xdr:row>
          <xdr:rowOff>57151</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171450</xdr:rowOff>
        </xdr:from>
        <xdr:to>
          <xdr:col>2</xdr:col>
          <xdr:colOff>438150</xdr:colOff>
          <xdr:row>66</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67</xdr:row>
          <xdr:rowOff>171450</xdr:rowOff>
        </xdr:from>
        <xdr:to>
          <xdr:col>2</xdr:col>
          <xdr:colOff>438150</xdr:colOff>
          <xdr:row>69</xdr:row>
          <xdr:rowOff>28576</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180975</xdr:rowOff>
        </xdr:from>
        <xdr:to>
          <xdr:col>2</xdr:col>
          <xdr:colOff>438150</xdr:colOff>
          <xdr:row>72</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28575</xdr:rowOff>
        </xdr:from>
        <xdr:to>
          <xdr:col>0</xdr:col>
          <xdr:colOff>466725</xdr:colOff>
          <xdr:row>45</xdr:row>
          <xdr:rowOff>257175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47625</xdr:rowOff>
        </xdr:from>
        <xdr:to>
          <xdr:col>2</xdr:col>
          <xdr:colOff>333375</xdr:colOff>
          <xdr:row>45</xdr:row>
          <xdr:rowOff>257175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28575</xdr:rowOff>
        </xdr:from>
        <xdr:to>
          <xdr:col>4</xdr:col>
          <xdr:colOff>438150</xdr:colOff>
          <xdr:row>46</xdr:row>
          <xdr:rowOff>257175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28575</xdr:rowOff>
        </xdr:from>
        <xdr:to>
          <xdr:col>0</xdr:col>
          <xdr:colOff>457200</xdr:colOff>
          <xdr:row>46</xdr:row>
          <xdr:rowOff>257175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304800</xdr:rowOff>
        </xdr:from>
        <xdr:to>
          <xdr:col>0</xdr:col>
          <xdr:colOff>457200</xdr:colOff>
          <xdr:row>50</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28575</xdr:rowOff>
        </xdr:from>
        <xdr:to>
          <xdr:col>6</xdr:col>
          <xdr:colOff>466725</xdr:colOff>
          <xdr:row>46</xdr:row>
          <xdr:rowOff>257175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28575</xdr:rowOff>
        </xdr:from>
        <xdr:to>
          <xdr:col>4</xdr:col>
          <xdr:colOff>447675</xdr:colOff>
          <xdr:row>44</xdr:row>
          <xdr:rowOff>285750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200024</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31</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31</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200024</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31</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200024</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200024</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31</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200024</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31</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200024</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 Type="http://schemas.openxmlformats.org/officeDocument/2006/relationships/hyperlink" Target="Oil%20fill%20after.mpg"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8"/>
  <sheetViews>
    <sheetView tabSelected="1" showWhiteSpace="0" topLeftCell="A37" zoomScale="85" zoomScaleNormal="85" workbookViewId="0">
      <selection activeCell="P32" sqref="P32"/>
    </sheetView>
  </sheetViews>
  <sheetFormatPr defaultColWidth="9.140625" defaultRowHeight="15" x14ac:dyDescent="0.25"/>
  <cols>
    <col min="1" max="1" width="12.57031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6" ht="18" customHeight="1" x14ac:dyDescent="0.35">
      <c r="A1" s="216" t="s">
        <v>115</v>
      </c>
      <c r="B1" s="217"/>
      <c r="C1" s="217"/>
      <c r="D1" s="217"/>
      <c r="E1" s="217"/>
      <c r="F1" s="217"/>
      <c r="G1" s="217"/>
      <c r="H1" s="217"/>
      <c r="I1" s="217"/>
      <c r="J1" s="217"/>
      <c r="K1" s="217"/>
      <c r="L1" s="217"/>
      <c r="M1" s="218"/>
    </row>
    <row r="2" spans="1:16" s="17" customFormat="1" ht="24.95" customHeight="1" x14ac:dyDescent="0.2">
      <c r="A2" s="237" t="s">
        <v>114</v>
      </c>
      <c r="B2" s="27" t="s">
        <v>1</v>
      </c>
      <c r="C2" s="223" t="s">
        <v>207</v>
      </c>
      <c r="D2" s="232"/>
      <c r="E2" s="232"/>
      <c r="F2" s="233"/>
      <c r="G2" s="27" t="s">
        <v>0</v>
      </c>
      <c r="H2" s="219">
        <v>44165</v>
      </c>
      <c r="I2" s="220"/>
      <c r="J2" s="27" t="s">
        <v>118</v>
      </c>
      <c r="K2" s="223" t="s">
        <v>206</v>
      </c>
      <c r="L2" s="224"/>
      <c r="M2" s="225"/>
    </row>
    <row r="3" spans="1:16" s="17" customFormat="1" ht="24.95" customHeight="1" x14ac:dyDescent="0.2">
      <c r="A3" s="238"/>
      <c r="B3" s="27" t="s">
        <v>2</v>
      </c>
      <c r="C3" s="223" t="s">
        <v>205</v>
      </c>
      <c r="D3" s="224"/>
      <c r="E3" s="224"/>
      <c r="F3" s="224"/>
      <c r="G3" s="27" t="s">
        <v>181</v>
      </c>
      <c r="H3" s="219" t="s">
        <v>208</v>
      </c>
      <c r="I3" s="220"/>
      <c r="J3" s="27" t="s">
        <v>119</v>
      </c>
      <c r="K3" s="226" t="s">
        <v>216</v>
      </c>
      <c r="L3" s="227"/>
      <c r="M3" s="228"/>
    </row>
    <row r="4" spans="1:16" s="17" customFormat="1" ht="24.95" customHeight="1" x14ac:dyDescent="0.2">
      <c r="A4" s="158"/>
      <c r="B4" s="28" t="s">
        <v>120</v>
      </c>
      <c r="C4" s="234" t="s">
        <v>210</v>
      </c>
      <c r="D4" s="235"/>
      <c r="E4" s="235"/>
      <c r="F4" s="236"/>
      <c r="G4" s="28" t="s">
        <v>117</v>
      </c>
      <c r="H4" s="221" t="s">
        <v>209</v>
      </c>
      <c r="I4" s="222"/>
      <c r="J4" s="28" t="s">
        <v>26</v>
      </c>
      <c r="K4" s="229" t="s">
        <v>182</v>
      </c>
      <c r="L4" s="230"/>
      <c r="M4" s="231"/>
    </row>
    <row r="5" spans="1:16" s="5" customFormat="1" x14ac:dyDescent="0.25">
      <c r="A5" s="253" t="s">
        <v>3</v>
      </c>
      <c r="B5" s="165" t="s">
        <v>177</v>
      </c>
      <c r="C5" s="204"/>
      <c r="D5" s="204"/>
      <c r="E5" s="204"/>
      <c r="F5" s="204"/>
      <c r="G5" s="204"/>
      <c r="H5" s="204"/>
      <c r="I5" s="204"/>
      <c r="J5" s="204"/>
      <c r="K5" s="204"/>
      <c r="L5" s="204"/>
      <c r="M5" s="204"/>
      <c r="N5" s="39"/>
    </row>
    <row r="6" spans="1:16" s="5" customFormat="1" ht="15" customHeight="1" x14ac:dyDescent="0.25">
      <c r="A6" s="254"/>
      <c r="B6" s="261" t="s">
        <v>4</v>
      </c>
      <c r="C6" s="262"/>
      <c r="D6" s="263" t="s">
        <v>13</v>
      </c>
      <c r="E6" s="264"/>
      <c r="F6" s="261" t="s">
        <v>5</v>
      </c>
      <c r="G6" s="262"/>
      <c r="H6" s="261" t="s">
        <v>6</v>
      </c>
      <c r="I6" s="262"/>
      <c r="J6" s="208" t="s">
        <v>7</v>
      </c>
      <c r="K6" s="209"/>
      <c r="L6" s="261" t="s">
        <v>8</v>
      </c>
      <c r="M6" s="262"/>
    </row>
    <row r="7" spans="1:16" ht="1.7" hidden="1" customHeight="1" x14ac:dyDescent="0.25">
      <c r="A7" s="255"/>
      <c r="B7" s="43"/>
      <c r="C7" s="44"/>
      <c r="D7" s="43"/>
      <c r="E7" s="44"/>
      <c r="F7" s="43"/>
      <c r="G7" s="44"/>
      <c r="H7" s="43"/>
      <c r="I7" s="44"/>
      <c r="J7" s="210"/>
      <c r="K7" s="211"/>
      <c r="L7" s="43"/>
      <c r="M7" s="44"/>
    </row>
    <row r="8" spans="1:16" x14ac:dyDescent="0.25">
      <c r="A8" s="208" t="s">
        <v>141</v>
      </c>
      <c r="B8" s="267" t="s">
        <v>36</v>
      </c>
      <c r="C8" s="257" t="s">
        <v>113</v>
      </c>
      <c r="D8" s="267" t="s">
        <v>35</v>
      </c>
      <c r="E8" s="257" t="s">
        <v>34</v>
      </c>
      <c r="F8" s="267" t="s">
        <v>33</v>
      </c>
      <c r="G8" s="257" t="s">
        <v>29</v>
      </c>
      <c r="H8" s="267" t="s">
        <v>112</v>
      </c>
      <c r="I8" s="273"/>
      <c r="J8" s="267" t="s">
        <v>37</v>
      </c>
      <c r="K8" s="257" t="s">
        <v>38</v>
      </c>
      <c r="L8" s="267" t="s">
        <v>24</v>
      </c>
      <c r="M8" s="257" t="s">
        <v>23</v>
      </c>
      <c r="N8" s="12"/>
    </row>
    <row r="9" spans="1:16" x14ac:dyDescent="0.25">
      <c r="A9" s="266"/>
      <c r="B9" s="268"/>
      <c r="C9" s="258"/>
      <c r="D9" s="212"/>
      <c r="E9" s="258"/>
      <c r="F9" s="212"/>
      <c r="G9" s="258"/>
      <c r="H9" s="268"/>
      <c r="I9" s="258"/>
      <c r="J9" s="212"/>
      <c r="K9" s="258"/>
      <c r="L9" s="268"/>
      <c r="M9" s="258"/>
      <c r="N9" s="12"/>
    </row>
    <row r="10" spans="1:16" x14ac:dyDescent="0.25">
      <c r="A10" s="266"/>
      <c r="B10" s="268"/>
      <c r="C10" s="258"/>
      <c r="D10" s="212"/>
      <c r="E10" s="258"/>
      <c r="F10" s="212"/>
      <c r="G10" s="258"/>
      <c r="H10" s="268"/>
      <c r="I10" s="258"/>
      <c r="J10" s="212"/>
      <c r="K10" s="258"/>
      <c r="L10" s="268"/>
      <c r="M10" s="258"/>
      <c r="N10" s="12"/>
    </row>
    <row r="11" spans="1:16" ht="16.5" customHeight="1" x14ac:dyDescent="0.25">
      <c r="A11" s="266"/>
      <c r="B11" s="268"/>
      <c r="C11" s="258"/>
      <c r="D11" s="212"/>
      <c r="E11" s="258"/>
      <c r="F11" s="212"/>
      <c r="G11" s="258"/>
      <c r="H11" s="268"/>
      <c r="I11" s="258"/>
      <c r="J11" s="212"/>
      <c r="K11" s="258"/>
      <c r="L11" s="268"/>
      <c r="M11" s="258"/>
      <c r="N11" s="12"/>
    </row>
    <row r="12" spans="1:16" s="3" customFormat="1" ht="19.7" customHeight="1" x14ac:dyDescent="0.25">
      <c r="A12" s="266"/>
      <c r="B12" s="268"/>
      <c r="C12" s="258"/>
      <c r="D12" s="212"/>
      <c r="E12" s="258"/>
      <c r="F12" s="212"/>
      <c r="G12" s="258"/>
      <c r="H12" s="268"/>
      <c r="I12" s="258"/>
      <c r="J12" s="212"/>
      <c r="K12" s="258"/>
      <c r="L12" s="268"/>
      <c r="M12" s="258"/>
      <c r="N12" s="12"/>
      <c r="P12" s="6"/>
    </row>
    <row r="13" spans="1:16" x14ac:dyDescent="0.25">
      <c r="A13" s="266"/>
      <c r="B13" s="212" t="s">
        <v>40</v>
      </c>
      <c r="C13" s="258" t="s">
        <v>39</v>
      </c>
      <c r="D13" s="212" t="s">
        <v>27</v>
      </c>
      <c r="E13" s="259" t="s">
        <v>138</v>
      </c>
      <c r="F13" s="212" t="s">
        <v>28</v>
      </c>
      <c r="G13" s="259" t="s">
        <v>139</v>
      </c>
      <c r="H13" s="212" t="s">
        <v>147</v>
      </c>
      <c r="I13" s="258"/>
      <c r="J13" s="212" t="s">
        <v>184</v>
      </c>
      <c r="K13" s="259" t="s">
        <v>183</v>
      </c>
      <c r="L13" s="212" t="s">
        <v>30</v>
      </c>
      <c r="M13" s="259" t="s">
        <v>187</v>
      </c>
      <c r="N13" s="12"/>
    </row>
    <row r="14" spans="1:16" x14ac:dyDescent="0.25">
      <c r="A14" s="266"/>
      <c r="B14" s="268"/>
      <c r="C14" s="258"/>
      <c r="D14" s="239"/>
      <c r="E14" s="260"/>
      <c r="F14" s="268"/>
      <c r="G14" s="258"/>
      <c r="H14" s="268"/>
      <c r="I14" s="258"/>
      <c r="J14" s="212"/>
      <c r="K14" s="259"/>
      <c r="L14" s="256"/>
      <c r="M14" s="260"/>
      <c r="N14" s="12"/>
    </row>
    <row r="15" spans="1:16" ht="12" customHeight="1" x14ac:dyDescent="0.25">
      <c r="A15" s="266"/>
      <c r="B15" s="268"/>
      <c r="C15" s="258"/>
      <c r="D15" s="239"/>
      <c r="E15" s="260"/>
      <c r="F15" s="268"/>
      <c r="G15" s="258"/>
      <c r="H15" s="268"/>
      <c r="I15" s="258"/>
      <c r="J15" s="212"/>
      <c r="K15" s="259"/>
      <c r="L15" s="256"/>
      <c r="M15" s="260"/>
      <c r="N15" s="12"/>
    </row>
    <row r="16" spans="1:16" ht="12.75" customHeight="1" x14ac:dyDescent="0.25">
      <c r="A16" s="266"/>
      <c r="B16" s="268"/>
      <c r="C16" s="258"/>
      <c r="D16" s="239"/>
      <c r="E16" s="260"/>
      <c r="F16" s="268"/>
      <c r="G16" s="258"/>
      <c r="H16" s="268"/>
      <c r="I16" s="258"/>
      <c r="J16" s="212"/>
      <c r="K16" s="259"/>
      <c r="L16" s="256"/>
      <c r="M16" s="260"/>
      <c r="N16" s="12"/>
    </row>
    <row r="17" spans="1:18" s="3" customFormat="1" ht="42" customHeight="1" x14ac:dyDescent="0.25">
      <c r="A17" s="266"/>
      <c r="B17" s="268"/>
      <c r="C17" s="258"/>
      <c r="D17" s="239"/>
      <c r="E17" s="260"/>
      <c r="F17" s="268"/>
      <c r="G17" s="258"/>
      <c r="H17" s="268"/>
      <c r="I17" s="258"/>
      <c r="J17" s="212"/>
      <c r="K17" s="259"/>
      <c r="L17" s="256"/>
      <c r="M17" s="260"/>
      <c r="N17" s="12"/>
    </row>
    <row r="18" spans="1:18" s="4" customFormat="1" ht="18" customHeight="1" x14ac:dyDescent="0.25">
      <c r="A18" s="92" t="s">
        <v>156</v>
      </c>
      <c r="B18" s="93"/>
      <c r="C18" s="93"/>
      <c r="D18" s="93"/>
      <c r="E18" s="93"/>
      <c r="F18" s="93"/>
      <c r="G18" s="93"/>
      <c r="H18" s="93"/>
      <c r="I18" s="93"/>
      <c r="J18" s="93"/>
      <c r="K18" s="93"/>
      <c r="L18" s="93"/>
      <c r="M18" s="265"/>
    </row>
    <row r="19" spans="1:18" s="9" customFormat="1" ht="18" customHeight="1" x14ac:dyDescent="0.2">
      <c r="A19" s="56"/>
      <c r="B19" s="245" t="s">
        <v>4</v>
      </c>
      <c r="C19" s="246"/>
      <c r="D19" s="245" t="s">
        <v>13</v>
      </c>
      <c r="E19" s="246"/>
      <c r="F19" s="245" t="s">
        <v>5</v>
      </c>
      <c r="G19" s="246"/>
      <c r="H19" s="245" t="s">
        <v>6</v>
      </c>
      <c r="I19" s="246"/>
      <c r="J19" s="245" t="s">
        <v>7</v>
      </c>
      <c r="K19" s="246"/>
      <c r="L19" s="245" t="s">
        <v>8</v>
      </c>
      <c r="M19" s="246"/>
    </row>
    <row r="20" spans="1:18" ht="23.1" customHeight="1" x14ac:dyDescent="0.25">
      <c r="A20" s="213" t="s">
        <v>9</v>
      </c>
      <c r="B20" s="247" t="s">
        <v>76</v>
      </c>
      <c r="C20" s="248"/>
      <c r="D20" s="243" t="s">
        <v>60</v>
      </c>
      <c r="E20" s="244"/>
      <c r="F20" s="243" t="s">
        <v>188</v>
      </c>
      <c r="G20" s="244"/>
      <c r="H20" s="200" t="s">
        <v>72</v>
      </c>
      <c r="I20" s="201"/>
      <c r="J20" s="200" t="s">
        <v>74</v>
      </c>
      <c r="K20" s="201"/>
      <c r="L20" s="247" t="s">
        <v>163</v>
      </c>
      <c r="M20" s="248"/>
      <c r="R20" s="7"/>
    </row>
    <row r="21" spans="1:18" ht="23.1" customHeight="1" x14ac:dyDescent="0.25">
      <c r="A21" s="214"/>
      <c r="B21" s="249"/>
      <c r="C21" s="250"/>
      <c r="D21" s="200" t="s">
        <v>61</v>
      </c>
      <c r="E21" s="201"/>
      <c r="F21" s="200" t="s">
        <v>189</v>
      </c>
      <c r="G21" s="201"/>
      <c r="H21" s="200" t="s">
        <v>73</v>
      </c>
      <c r="I21" s="201"/>
      <c r="J21" s="200" t="s">
        <v>75</v>
      </c>
      <c r="K21" s="201"/>
      <c r="L21" s="249"/>
      <c r="M21" s="250"/>
    </row>
    <row r="22" spans="1:18" ht="23.1" customHeight="1" x14ac:dyDescent="0.25">
      <c r="A22" s="214"/>
      <c r="B22" s="249"/>
      <c r="C22" s="250"/>
      <c r="D22" s="200" t="s">
        <v>62</v>
      </c>
      <c r="E22" s="201"/>
      <c r="F22" s="200" t="s">
        <v>190</v>
      </c>
      <c r="G22" s="201"/>
      <c r="H22" s="200" t="s">
        <v>145</v>
      </c>
      <c r="I22" s="201"/>
      <c r="J22" s="200" t="s">
        <v>185</v>
      </c>
      <c r="K22" s="201"/>
      <c r="L22" s="249"/>
      <c r="M22" s="250"/>
    </row>
    <row r="23" spans="1:18" ht="23.1" customHeight="1" x14ac:dyDescent="0.25">
      <c r="A23" s="215"/>
      <c r="B23" s="251"/>
      <c r="C23" s="252"/>
      <c r="D23" s="200" t="s">
        <v>63</v>
      </c>
      <c r="E23" s="201"/>
      <c r="F23" s="200" t="s">
        <v>143</v>
      </c>
      <c r="G23" s="201"/>
      <c r="H23" s="200" t="s">
        <v>146</v>
      </c>
      <c r="I23" s="201"/>
      <c r="J23" s="200" t="s">
        <v>186</v>
      </c>
      <c r="K23" s="201"/>
      <c r="L23" s="251"/>
      <c r="M23" s="252"/>
    </row>
    <row r="24" spans="1:18" ht="23.1" customHeight="1" x14ac:dyDescent="0.25">
      <c r="A24" s="240" t="s">
        <v>140</v>
      </c>
      <c r="B24" s="198" t="s">
        <v>54</v>
      </c>
      <c r="C24" s="202"/>
      <c r="D24" s="198" t="s">
        <v>54</v>
      </c>
      <c r="E24" s="202"/>
      <c r="F24" s="198" t="s">
        <v>54</v>
      </c>
      <c r="G24" s="202"/>
      <c r="H24" s="198" t="s">
        <v>197</v>
      </c>
      <c r="I24" s="202"/>
      <c r="J24" s="198" t="s">
        <v>197</v>
      </c>
      <c r="K24" s="202"/>
      <c r="L24" s="198" t="s">
        <v>193</v>
      </c>
      <c r="M24" s="199"/>
    </row>
    <row r="25" spans="1:18" ht="23.1" customHeight="1" x14ac:dyDescent="0.25">
      <c r="A25" s="241"/>
      <c r="B25" s="198" t="s">
        <v>55</v>
      </c>
      <c r="C25" s="199"/>
      <c r="D25" s="198" t="s">
        <v>64</v>
      </c>
      <c r="E25" s="202"/>
      <c r="F25" s="198" t="s">
        <v>68</v>
      </c>
      <c r="G25" s="202"/>
      <c r="H25" s="198" t="s">
        <v>64</v>
      </c>
      <c r="I25" s="202"/>
      <c r="J25" s="198" t="s">
        <v>64</v>
      </c>
      <c r="K25" s="202"/>
      <c r="L25" s="198" t="s">
        <v>192</v>
      </c>
      <c r="M25" s="199"/>
    </row>
    <row r="26" spans="1:18" ht="23.1" customHeight="1" x14ac:dyDescent="0.25">
      <c r="A26" s="242"/>
      <c r="B26" s="198" t="s">
        <v>56</v>
      </c>
      <c r="C26" s="199"/>
      <c r="D26" s="198" t="s">
        <v>56</v>
      </c>
      <c r="E26" s="202"/>
      <c r="F26" s="198" t="s">
        <v>144</v>
      </c>
      <c r="G26" s="202"/>
      <c r="H26" s="198" t="s">
        <v>56</v>
      </c>
      <c r="I26" s="202"/>
      <c r="J26" s="198" t="s">
        <v>56</v>
      </c>
      <c r="K26" s="274"/>
      <c r="L26" s="198" t="s">
        <v>191</v>
      </c>
      <c r="M26" s="199"/>
    </row>
    <row r="27" spans="1:18" ht="23.1" customHeight="1" x14ac:dyDescent="0.25">
      <c r="A27" s="205" t="s">
        <v>11</v>
      </c>
      <c r="B27" s="200" t="s">
        <v>57</v>
      </c>
      <c r="C27" s="201"/>
      <c r="D27" s="200" t="s">
        <v>65</v>
      </c>
      <c r="E27" s="201"/>
      <c r="F27" s="200" t="s">
        <v>69</v>
      </c>
      <c r="G27" s="201"/>
      <c r="H27" s="200" t="s">
        <v>65</v>
      </c>
      <c r="I27" s="201"/>
      <c r="J27" s="200" t="s">
        <v>195</v>
      </c>
      <c r="K27" s="203"/>
      <c r="L27" s="271" t="s">
        <v>172</v>
      </c>
      <c r="M27" s="272"/>
    </row>
    <row r="28" spans="1:18" ht="23.1" customHeight="1" x14ac:dyDescent="0.25">
      <c r="A28" s="206"/>
      <c r="B28" s="200" t="s">
        <v>58</v>
      </c>
      <c r="C28" s="201"/>
      <c r="D28" s="200" t="s">
        <v>66</v>
      </c>
      <c r="E28" s="201"/>
      <c r="F28" s="200" t="s">
        <v>70</v>
      </c>
      <c r="G28" s="201"/>
      <c r="H28" s="200" t="s">
        <v>198</v>
      </c>
      <c r="I28" s="201"/>
      <c r="J28" s="200" t="s">
        <v>194</v>
      </c>
      <c r="K28" s="203"/>
      <c r="L28" s="200" t="s">
        <v>211</v>
      </c>
      <c r="M28" s="201"/>
    </row>
    <row r="29" spans="1:18" ht="23.1" customHeight="1" x14ac:dyDescent="0.25">
      <c r="A29" s="207"/>
      <c r="B29" s="200" t="s">
        <v>59</v>
      </c>
      <c r="C29" s="201"/>
      <c r="D29" s="200" t="s">
        <v>67</v>
      </c>
      <c r="E29" s="201"/>
      <c r="F29" s="200" t="s">
        <v>71</v>
      </c>
      <c r="G29" s="201"/>
      <c r="H29" s="200" t="s">
        <v>199</v>
      </c>
      <c r="I29" s="201"/>
      <c r="J29" s="200" t="s">
        <v>196</v>
      </c>
      <c r="K29" s="203"/>
      <c r="L29" s="200" t="s">
        <v>142</v>
      </c>
      <c r="M29" s="201"/>
    </row>
    <row r="30" spans="1:18" s="4" customFormat="1" ht="32.25" customHeight="1" x14ac:dyDescent="0.25">
      <c r="A30" s="51" t="s">
        <v>161</v>
      </c>
      <c r="B30" s="144">
        <f>+'Dropdown lists'!H16</f>
        <v>1</v>
      </c>
      <c r="C30" s="197"/>
      <c r="D30" s="144">
        <f>+'Dropdown lists'!J16</f>
        <v>0</v>
      </c>
      <c r="E30" s="197"/>
      <c r="F30" s="144">
        <f>+'Dropdown lists'!L16</f>
        <v>0</v>
      </c>
      <c r="G30" s="197"/>
      <c r="H30" s="144">
        <f>+'Dropdown lists'!N16</f>
        <v>1</v>
      </c>
      <c r="I30" s="197"/>
      <c r="J30" s="144">
        <f>+'Dropdown lists'!P16</f>
        <v>1</v>
      </c>
      <c r="K30" s="197"/>
      <c r="L30" s="144">
        <f>+'Dropdown lists'!R16</f>
        <v>0</v>
      </c>
      <c r="M30" s="197"/>
    </row>
    <row r="31" spans="1:18" s="18" customFormat="1" ht="20.100000000000001" customHeight="1" x14ac:dyDescent="0.25">
      <c r="A31" s="283" t="s">
        <v>155</v>
      </c>
      <c r="B31" s="143" t="s">
        <v>200</v>
      </c>
      <c r="C31" s="143"/>
      <c r="D31" s="143" t="s">
        <v>200</v>
      </c>
      <c r="E31" s="143"/>
      <c r="F31" s="143" t="s">
        <v>200</v>
      </c>
      <c r="G31" s="143"/>
      <c r="H31" s="143" t="s">
        <v>200</v>
      </c>
      <c r="I31" s="143"/>
      <c r="J31" s="143" t="s">
        <v>200</v>
      </c>
      <c r="K31" s="143"/>
      <c r="L31" s="143" t="s">
        <v>200</v>
      </c>
      <c r="M31" s="143"/>
      <c r="N31" s="12"/>
    </row>
    <row r="32" spans="1:18" s="18" customFormat="1" ht="20.100000000000001" customHeight="1" x14ac:dyDescent="0.25">
      <c r="A32" s="284"/>
      <c r="B32" s="143" t="s">
        <v>152</v>
      </c>
      <c r="C32" s="143"/>
      <c r="D32" s="143" t="s">
        <v>152</v>
      </c>
      <c r="E32" s="143"/>
      <c r="F32" s="143" t="s">
        <v>152</v>
      </c>
      <c r="G32" s="143"/>
      <c r="H32" s="143" t="s">
        <v>152</v>
      </c>
      <c r="I32" s="143"/>
      <c r="J32" s="143" t="s">
        <v>152</v>
      </c>
      <c r="K32" s="282"/>
      <c r="L32" s="143" t="s">
        <v>152</v>
      </c>
      <c r="M32" s="143"/>
      <c r="N32" s="12"/>
    </row>
    <row r="33" spans="1:14" s="18" customFormat="1" ht="20.100000000000001" customHeight="1" x14ac:dyDescent="0.25">
      <c r="A33" s="284"/>
      <c r="B33" s="143" t="s">
        <v>153</v>
      </c>
      <c r="C33" s="143"/>
      <c r="D33" s="143" t="s">
        <v>153</v>
      </c>
      <c r="E33" s="143"/>
      <c r="F33" s="143" t="s">
        <v>153</v>
      </c>
      <c r="G33" s="143"/>
      <c r="H33" s="143" t="s">
        <v>153</v>
      </c>
      <c r="I33" s="143"/>
      <c r="J33" s="143" t="s">
        <v>153</v>
      </c>
      <c r="K33" s="282"/>
      <c r="L33" s="143" t="s">
        <v>153</v>
      </c>
      <c r="M33" s="143"/>
      <c r="N33" s="12"/>
    </row>
    <row r="34" spans="1:14" s="18" customFormat="1" ht="20.100000000000001" customHeight="1" x14ac:dyDescent="0.25">
      <c r="A34" s="285"/>
      <c r="B34" s="142" t="s">
        <v>154</v>
      </c>
      <c r="C34" s="142"/>
      <c r="D34" s="142" t="s">
        <v>154</v>
      </c>
      <c r="E34" s="142"/>
      <c r="F34" s="142" t="s">
        <v>154</v>
      </c>
      <c r="G34" s="142"/>
      <c r="H34" s="142" t="s">
        <v>154</v>
      </c>
      <c r="I34" s="142"/>
      <c r="J34" s="143" t="s">
        <v>154</v>
      </c>
      <c r="K34" s="282"/>
      <c r="L34" s="143" t="s">
        <v>154</v>
      </c>
      <c r="M34" s="143"/>
      <c r="N34" s="12"/>
    </row>
    <row r="35" spans="1:14" s="18" customFormat="1" ht="24.95" customHeight="1" x14ac:dyDescent="0.3">
      <c r="A35" s="40" t="s">
        <v>162</v>
      </c>
      <c r="B35" s="144">
        <f>B30*B36</f>
        <v>1</v>
      </c>
      <c r="C35" s="144"/>
      <c r="D35" s="144">
        <f>D30*D36</f>
        <v>0</v>
      </c>
      <c r="E35" s="144"/>
      <c r="F35" s="144">
        <f>F30*F36</f>
        <v>0</v>
      </c>
      <c r="G35" s="144"/>
      <c r="H35" s="144">
        <f>H30*H36</f>
        <v>1</v>
      </c>
      <c r="I35" s="144"/>
      <c r="J35" s="144">
        <f>J30*J36</f>
        <v>1</v>
      </c>
      <c r="K35" s="144"/>
      <c r="L35" s="144">
        <f>L30*L36</f>
        <v>0</v>
      </c>
      <c r="M35" s="144"/>
      <c r="N35" s="55"/>
    </row>
    <row r="36" spans="1:14" s="18" customFormat="1" ht="16.5" hidden="1" customHeight="1" x14ac:dyDescent="0.25">
      <c r="B36" s="149">
        <f>IF('Dropdown lists'!J58=0,1,'Dropdown lists'!J58)</f>
        <v>1</v>
      </c>
      <c r="C36" s="149"/>
      <c r="D36" s="150">
        <f>IF('Dropdown lists'!N58=0,1,'Dropdown lists'!N58)</f>
        <v>1</v>
      </c>
      <c r="E36" s="151"/>
      <c r="F36" s="150">
        <f>IF('Dropdown lists'!R58=0,1,'Dropdown lists'!R58)</f>
        <v>1</v>
      </c>
      <c r="G36" s="151"/>
      <c r="H36" s="150">
        <f>IF('Dropdown lists'!V58=0,1,'Dropdown lists'!V58)</f>
        <v>1</v>
      </c>
      <c r="I36" s="151"/>
      <c r="J36" s="149">
        <f>IF('Dropdown lists'!Z58=0,1,'Dropdown lists'!Z58)</f>
        <v>1</v>
      </c>
      <c r="K36" s="149"/>
      <c r="L36" s="149">
        <f>IF('Dropdown lists'!AD58=0,1,'Dropdown lists'!AD58)</f>
        <v>1</v>
      </c>
      <c r="M36" s="149"/>
    </row>
    <row r="37" spans="1:14" ht="29.25" customHeight="1" x14ac:dyDescent="0.25">
      <c r="A37" s="20" t="s">
        <v>173</v>
      </c>
      <c r="B37" s="152" t="s">
        <v>201</v>
      </c>
      <c r="C37" s="153"/>
      <c r="D37" s="153"/>
      <c r="E37" s="153"/>
      <c r="F37" s="153"/>
      <c r="G37" s="153"/>
      <c r="H37" s="153"/>
      <c r="I37" s="153"/>
      <c r="J37" s="153"/>
      <c r="K37" s="153"/>
      <c r="L37" s="153"/>
      <c r="M37" s="154"/>
      <c r="N37" s="12"/>
    </row>
    <row r="38" spans="1:14" s="6" customFormat="1" ht="12.75" customHeight="1" x14ac:dyDescent="0.25">
      <c r="A38" s="145"/>
      <c r="B38" s="145"/>
      <c r="C38" s="145"/>
      <c r="D38" s="145"/>
      <c r="E38" s="145"/>
      <c r="F38" s="145"/>
      <c r="G38" s="145"/>
      <c r="H38" s="145"/>
      <c r="I38" s="145"/>
      <c r="J38" s="145"/>
      <c r="K38" s="145"/>
      <c r="L38" s="145"/>
      <c r="M38" s="145"/>
      <c r="N38" s="12"/>
    </row>
    <row r="39" spans="1:14" ht="15.95" customHeight="1" thickBot="1" x14ac:dyDescent="0.3">
      <c r="A39" s="278" t="s">
        <v>14</v>
      </c>
      <c r="B39" s="279"/>
      <c r="C39" s="146" t="s">
        <v>132</v>
      </c>
      <c r="D39" s="147"/>
      <c r="E39" s="147"/>
      <c r="F39" s="147"/>
      <c r="G39" s="147"/>
      <c r="H39" s="147"/>
      <c r="I39" s="148"/>
      <c r="J39" s="275" t="s">
        <v>203</v>
      </c>
      <c r="K39" s="276"/>
      <c r="L39" s="277"/>
      <c r="M39" s="54" t="s">
        <v>174</v>
      </c>
      <c r="N39" s="12"/>
    </row>
    <row r="40" spans="1:14" ht="24.95" customHeight="1" x14ac:dyDescent="0.25">
      <c r="A40" s="26"/>
      <c r="B40" s="103" t="s">
        <v>148</v>
      </c>
      <c r="C40" s="280"/>
      <c r="D40" s="280"/>
      <c r="E40" s="280"/>
      <c r="F40" s="280"/>
      <c r="G40" s="280"/>
      <c r="H40" s="280"/>
      <c r="I40" s="281"/>
      <c r="J40" s="119" t="s">
        <v>15</v>
      </c>
      <c r="K40" s="120"/>
      <c r="L40" s="121"/>
      <c r="M40" s="42">
        <f>B35</f>
        <v>1</v>
      </c>
      <c r="N40" s="12"/>
    </row>
    <row r="41" spans="1:14" ht="24.95" customHeight="1" x14ac:dyDescent="0.25">
      <c r="A41" s="21"/>
      <c r="B41" s="103" t="s">
        <v>149</v>
      </c>
      <c r="C41" s="280"/>
      <c r="D41" s="280"/>
      <c r="E41" s="280"/>
      <c r="F41" s="280"/>
      <c r="G41" s="280"/>
      <c r="H41" s="280"/>
      <c r="I41" s="281"/>
      <c r="J41" s="119" t="s">
        <v>16</v>
      </c>
      <c r="K41" s="120"/>
      <c r="L41" s="121"/>
      <c r="M41" s="42">
        <f>D35</f>
        <v>0</v>
      </c>
      <c r="N41" s="12"/>
    </row>
    <row r="42" spans="1:14" ht="24.95" customHeight="1" x14ac:dyDescent="0.25">
      <c r="A42" s="21"/>
      <c r="B42" s="155" t="s">
        <v>129</v>
      </c>
      <c r="C42" s="155"/>
      <c r="D42" s="119"/>
      <c r="E42" s="16"/>
      <c r="F42" s="111" t="s">
        <v>128</v>
      </c>
      <c r="G42" s="112"/>
      <c r="H42" s="112"/>
      <c r="I42" s="113"/>
      <c r="J42" s="119" t="s">
        <v>136</v>
      </c>
      <c r="K42" s="120"/>
      <c r="L42" s="121"/>
      <c r="M42" s="42">
        <f>F35</f>
        <v>0</v>
      </c>
      <c r="N42" s="12"/>
    </row>
    <row r="43" spans="1:14" ht="24.95" customHeight="1" x14ac:dyDescent="0.25">
      <c r="A43" s="21"/>
      <c r="B43" s="156" t="s">
        <v>130</v>
      </c>
      <c r="C43" s="112"/>
      <c r="D43" s="113"/>
      <c r="E43" s="16"/>
      <c r="F43" s="156" t="s">
        <v>131</v>
      </c>
      <c r="G43" s="112"/>
      <c r="H43" s="112"/>
      <c r="I43" s="113"/>
      <c r="J43" s="119" t="s">
        <v>137</v>
      </c>
      <c r="K43" s="120"/>
      <c r="L43" s="121"/>
      <c r="M43" s="42">
        <f>H35</f>
        <v>1</v>
      </c>
      <c r="N43" s="12"/>
    </row>
    <row r="44" spans="1:14" ht="24.95" customHeight="1" x14ac:dyDescent="0.25">
      <c r="A44" s="22"/>
      <c r="B44" s="114" t="s">
        <v>134</v>
      </c>
      <c r="C44" s="115"/>
      <c r="D44" s="115"/>
      <c r="E44" s="34"/>
      <c r="F44" s="115" t="s">
        <v>116</v>
      </c>
      <c r="G44" s="115"/>
      <c r="H44" s="115"/>
      <c r="I44" s="116"/>
      <c r="J44" s="119" t="s">
        <v>17</v>
      </c>
      <c r="K44" s="120"/>
      <c r="L44" s="121"/>
      <c r="M44" s="42">
        <f>J35</f>
        <v>1</v>
      </c>
      <c r="N44" s="12"/>
    </row>
    <row r="45" spans="1:14" ht="24.95" customHeight="1" x14ac:dyDescent="0.25">
      <c r="A45" s="127" t="s">
        <v>110</v>
      </c>
      <c r="B45" s="128"/>
      <c r="C45" s="128"/>
      <c r="D45" s="129"/>
      <c r="E45" s="30"/>
      <c r="F45" s="130" t="s">
        <v>133</v>
      </c>
      <c r="G45" s="130"/>
      <c r="H45" s="130"/>
      <c r="I45" s="131"/>
      <c r="J45" s="119" t="s">
        <v>18</v>
      </c>
      <c r="K45" s="120"/>
      <c r="L45" s="121"/>
      <c r="M45" s="42">
        <f>L35</f>
        <v>0</v>
      </c>
      <c r="N45" s="12"/>
    </row>
    <row r="46" spans="1:14" ht="24.95" customHeight="1" x14ac:dyDescent="0.25">
      <c r="A46" s="23"/>
      <c r="B46" s="29" t="s">
        <v>77</v>
      </c>
      <c r="C46" s="122" t="s">
        <v>202</v>
      </c>
      <c r="D46" s="123"/>
      <c r="E46" s="35"/>
      <c r="F46" s="38" t="s">
        <v>79</v>
      </c>
      <c r="G46" s="25"/>
      <c r="H46" s="122" t="s">
        <v>80</v>
      </c>
      <c r="I46" s="123"/>
      <c r="J46" s="119" t="s">
        <v>19</v>
      </c>
      <c r="K46" s="120"/>
      <c r="L46" s="121"/>
      <c r="M46" s="42">
        <f>I51</f>
        <v>1</v>
      </c>
      <c r="N46" s="12"/>
    </row>
    <row r="47" spans="1:14" ht="24" customHeight="1" x14ac:dyDescent="0.25">
      <c r="A47" s="25"/>
      <c r="B47" s="269" t="s">
        <v>81</v>
      </c>
      <c r="C47" s="269"/>
      <c r="D47" s="270"/>
      <c r="E47" s="36"/>
      <c r="F47" s="24" t="s">
        <v>84</v>
      </c>
      <c r="G47" s="31"/>
      <c r="H47" s="122" t="s">
        <v>85</v>
      </c>
      <c r="I47" s="123"/>
      <c r="J47" s="92" t="s">
        <v>25</v>
      </c>
      <c r="K47" s="140"/>
      <c r="L47" s="140"/>
      <c r="M47" s="141"/>
      <c r="N47" s="12"/>
    </row>
    <row r="48" spans="1:14" ht="24.95" customHeight="1" x14ac:dyDescent="0.25">
      <c r="A48" s="31"/>
      <c r="B48" s="107" t="s">
        <v>106</v>
      </c>
      <c r="C48" s="107"/>
      <c r="D48" s="45"/>
      <c r="E48" s="36"/>
      <c r="F48" s="122" t="s">
        <v>127</v>
      </c>
      <c r="G48" s="122"/>
      <c r="H48" s="122"/>
      <c r="I48" s="46"/>
      <c r="J48" s="132" t="s">
        <v>125</v>
      </c>
      <c r="K48" s="133"/>
      <c r="L48" s="105" t="s">
        <v>178</v>
      </c>
      <c r="M48" s="106"/>
      <c r="N48" s="12"/>
    </row>
    <row r="49" spans="1:16" ht="24.95" customHeight="1" x14ac:dyDescent="0.25">
      <c r="A49" s="47"/>
      <c r="B49" s="117" t="s">
        <v>82</v>
      </c>
      <c r="C49" s="104"/>
      <c r="D49" s="118"/>
      <c r="E49" s="48"/>
      <c r="F49" s="117" t="s">
        <v>83</v>
      </c>
      <c r="G49" s="104"/>
      <c r="H49" s="104"/>
      <c r="I49" s="118"/>
      <c r="J49" s="134"/>
      <c r="K49" s="135"/>
      <c r="L49" s="125" t="s">
        <v>179</v>
      </c>
      <c r="M49" s="126"/>
      <c r="N49" s="12"/>
    </row>
    <row r="50" spans="1:16" ht="24.95" customHeight="1" x14ac:dyDescent="0.25">
      <c r="A50" s="16"/>
      <c r="B50" s="108" t="s">
        <v>150</v>
      </c>
      <c r="C50" s="109"/>
      <c r="D50" s="110"/>
      <c r="E50" s="37"/>
      <c r="F50" s="111" t="s">
        <v>151</v>
      </c>
      <c r="G50" s="112"/>
      <c r="H50" s="112"/>
      <c r="I50" s="113"/>
      <c r="J50" s="136"/>
      <c r="K50" s="137"/>
      <c r="L50" s="138" t="s">
        <v>180</v>
      </c>
      <c r="M50" s="139"/>
      <c r="N50" s="12"/>
      <c r="P50" s="18"/>
    </row>
    <row r="51" spans="1:16" ht="17.25" customHeight="1" x14ac:dyDescent="0.25">
      <c r="A51" s="49"/>
      <c r="B51" s="103" t="s">
        <v>124</v>
      </c>
      <c r="C51" s="104"/>
      <c r="D51" s="104"/>
      <c r="E51" s="104"/>
      <c r="F51" s="101" t="s">
        <v>135</v>
      </c>
      <c r="G51" s="102"/>
      <c r="H51" s="102"/>
      <c r="I51" s="42">
        <f>+'Dropdown lists'!J50</f>
        <v>1</v>
      </c>
      <c r="J51" s="124"/>
      <c r="K51" s="124"/>
      <c r="L51" s="124"/>
      <c r="M51" s="124"/>
      <c r="N51" s="12"/>
      <c r="P51" s="18"/>
    </row>
    <row r="52" spans="1:16" ht="12.75" customHeight="1" x14ac:dyDescent="0.25">
      <c r="A52" s="182" t="s">
        <v>20</v>
      </c>
      <c r="B52" s="183"/>
      <c r="C52" s="184" t="s">
        <v>204</v>
      </c>
      <c r="D52" s="185"/>
      <c r="E52" s="185"/>
      <c r="F52" s="185"/>
      <c r="G52" s="185"/>
      <c r="H52" s="185"/>
      <c r="I52" s="188" t="s">
        <v>52</v>
      </c>
      <c r="J52" s="189"/>
      <c r="K52" s="188" t="s">
        <v>22</v>
      </c>
      <c r="L52" s="189"/>
      <c r="M52" s="178" t="s">
        <v>21</v>
      </c>
      <c r="N52" s="12"/>
      <c r="P52" s="18"/>
    </row>
    <row r="53" spans="1:16" ht="18" customHeight="1" x14ac:dyDescent="0.25">
      <c r="A53" s="180" t="s">
        <v>109</v>
      </c>
      <c r="B53" s="181"/>
      <c r="C53" s="186"/>
      <c r="D53" s="187"/>
      <c r="E53" s="187"/>
      <c r="F53" s="187"/>
      <c r="G53" s="187"/>
      <c r="H53" s="187"/>
      <c r="I53" s="190"/>
      <c r="J53" s="191"/>
      <c r="K53" s="190"/>
      <c r="L53" s="191"/>
      <c r="M53" s="179"/>
      <c r="N53" s="12"/>
    </row>
    <row r="54" spans="1:16" ht="14.45" customHeight="1" x14ac:dyDescent="0.25">
      <c r="A54" s="192" t="s">
        <v>43</v>
      </c>
      <c r="B54" s="161">
        <f>B35</f>
        <v>1</v>
      </c>
      <c r="C54" s="176" t="s">
        <v>175</v>
      </c>
      <c r="D54" s="177"/>
      <c r="E54" s="177"/>
      <c r="F54" s="177"/>
      <c r="G54" s="177"/>
      <c r="H54" s="177"/>
      <c r="I54" s="57" t="s">
        <v>214</v>
      </c>
      <c r="J54" s="89"/>
      <c r="K54" s="167">
        <v>44165</v>
      </c>
      <c r="L54" s="168"/>
      <c r="M54" s="86" t="s">
        <v>51</v>
      </c>
      <c r="N54" s="12"/>
    </row>
    <row r="55" spans="1:16" ht="14.45" customHeight="1" x14ac:dyDescent="0.25">
      <c r="A55" s="193"/>
      <c r="B55" s="162"/>
      <c r="C55" s="70" t="s">
        <v>212</v>
      </c>
      <c r="D55" s="71"/>
      <c r="E55" s="71"/>
      <c r="F55" s="71"/>
      <c r="G55" s="71"/>
      <c r="H55" s="71"/>
      <c r="I55" s="59"/>
      <c r="J55" s="90"/>
      <c r="K55" s="169"/>
      <c r="L55" s="170"/>
      <c r="M55" s="87"/>
      <c r="N55" s="12"/>
    </row>
    <row r="56" spans="1:16" ht="12" customHeight="1" x14ac:dyDescent="0.25">
      <c r="A56" s="194"/>
      <c r="B56" s="163"/>
      <c r="C56" s="72"/>
      <c r="D56" s="73"/>
      <c r="E56" s="73"/>
      <c r="F56" s="73"/>
      <c r="G56" s="73"/>
      <c r="H56" s="73"/>
      <c r="I56" s="61"/>
      <c r="J56" s="91"/>
      <c r="K56" s="171"/>
      <c r="L56" s="172"/>
      <c r="M56" s="88"/>
      <c r="N56" s="12"/>
    </row>
    <row r="57" spans="1:16" ht="14.45" customHeight="1" x14ac:dyDescent="0.25">
      <c r="A57" s="195" t="s">
        <v>121</v>
      </c>
      <c r="B57" s="161">
        <f>D35</f>
        <v>0</v>
      </c>
      <c r="C57" s="176" t="s">
        <v>175</v>
      </c>
      <c r="D57" s="177"/>
      <c r="E57" s="177"/>
      <c r="F57" s="177"/>
      <c r="G57" s="177"/>
      <c r="H57" s="177"/>
      <c r="I57" s="57" t="s">
        <v>214</v>
      </c>
      <c r="J57" s="89"/>
      <c r="K57" s="94">
        <v>44165</v>
      </c>
      <c r="L57" s="95"/>
      <c r="M57" s="86" t="s">
        <v>51</v>
      </c>
      <c r="N57" s="12"/>
    </row>
    <row r="58" spans="1:16" ht="14.45" customHeight="1" x14ac:dyDescent="0.25">
      <c r="A58" s="193"/>
      <c r="B58" s="162"/>
      <c r="C58" s="82" t="s">
        <v>213</v>
      </c>
      <c r="D58" s="83"/>
      <c r="E58" s="83"/>
      <c r="F58" s="83"/>
      <c r="G58" s="83"/>
      <c r="H58" s="83"/>
      <c r="I58" s="59"/>
      <c r="J58" s="90"/>
      <c r="K58" s="96"/>
      <c r="L58" s="97"/>
      <c r="M58" s="87"/>
      <c r="N58" s="12"/>
    </row>
    <row r="59" spans="1:16" ht="13.5" customHeight="1" x14ac:dyDescent="0.25">
      <c r="A59" s="194"/>
      <c r="B59" s="163"/>
      <c r="C59" s="84"/>
      <c r="D59" s="85"/>
      <c r="E59" s="85"/>
      <c r="F59" s="85"/>
      <c r="G59" s="85"/>
      <c r="H59" s="85"/>
      <c r="I59" s="61"/>
      <c r="J59" s="91"/>
      <c r="K59" s="98"/>
      <c r="L59" s="99"/>
      <c r="M59" s="88"/>
      <c r="N59" s="12"/>
    </row>
    <row r="60" spans="1:16" s="2" customFormat="1" ht="14.45" customHeight="1" x14ac:dyDescent="0.25">
      <c r="A60" s="196" t="s">
        <v>44</v>
      </c>
      <c r="B60" s="161">
        <f>F35</f>
        <v>0</v>
      </c>
      <c r="C60" s="176" t="s">
        <v>175</v>
      </c>
      <c r="D60" s="177"/>
      <c r="E60" s="177"/>
      <c r="F60" s="177"/>
      <c r="G60" s="177"/>
      <c r="H60" s="177"/>
      <c r="I60" s="57" t="s">
        <v>214</v>
      </c>
      <c r="J60" s="89"/>
      <c r="K60" s="100" t="s">
        <v>215</v>
      </c>
      <c r="L60" s="95"/>
      <c r="M60" s="86" t="s">
        <v>51</v>
      </c>
      <c r="N60" s="12"/>
    </row>
    <row r="61" spans="1:16" s="2" customFormat="1" ht="15.75" customHeight="1" x14ac:dyDescent="0.25">
      <c r="A61" s="174"/>
      <c r="B61" s="162"/>
      <c r="C61" s="70" t="s">
        <v>213</v>
      </c>
      <c r="D61" s="71"/>
      <c r="E61" s="71"/>
      <c r="F61" s="71"/>
      <c r="G61" s="71"/>
      <c r="H61" s="71"/>
      <c r="I61" s="59"/>
      <c r="J61" s="90"/>
      <c r="K61" s="96"/>
      <c r="L61" s="97"/>
      <c r="M61" s="87"/>
      <c r="N61" s="12"/>
    </row>
    <row r="62" spans="1:16" s="2" customFormat="1" ht="12" customHeight="1" x14ac:dyDescent="0.25">
      <c r="A62" s="175"/>
      <c r="B62" s="163"/>
      <c r="C62" s="72"/>
      <c r="D62" s="73"/>
      <c r="E62" s="73"/>
      <c r="F62" s="73"/>
      <c r="G62" s="73"/>
      <c r="H62" s="73"/>
      <c r="I62" s="61"/>
      <c r="J62" s="91"/>
      <c r="K62" s="98"/>
      <c r="L62" s="99"/>
      <c r="M62" s="88"/>
      <c r="N62" s="12"/>
    </row>
    <row r="63" spans="1:16" s="2" customFormat="1" ht="14.45" customHeight="1" x14ac:dyDescent="0.25">
      <c r="A63" s="173" t="s">
        <v>45</v>
      </c>
      <c r="B63" s="161">
        <f>H35</f>
        <v>1</v>
      </c>
      <c r="C63" s="176" t="s">
        <v>175</v>
      </c>
      <c r="D63" s="177"/>
      <c r="E63" s="177"/>
      <c r="F63" s="177"/>
      <c r="G63" s="177"/>
      <c r="H63" s="177"/>
      <c r="I63" s="57" t="s">
        <v>214</v>
      </c>
      <c r="J63" s="89"/>
      <c r="K63" s="94">
        <v>44165</v>
      </c>
      <c r="L63" s="95"/>
      <c r="M63" s="86" t="s">
        <v>51</v>
      </c>
      <c r="N63" s="12"/>
    </row>
    <row r="64" spans="1:16" s="2" customFormat="1" ht="14.45" customHeight="1" x14ac:dyDescent="0.25">
      <c r="A64" s="174"/>
      <c r="B64" s="162"/>
      <c r="C64" s="82" t="s">
        <v>213</v>
      </c>
      <c r="D64" s="83"/>
      <c r="E64" s="83"/>
      <c r="F64" s="83"/>
      <c r="G64" s="83"/>
      <c r="H64" s="83"/>
      <c r="I64" s="59"/>
      <c r="J64" s="90"/>
      <c r="K64" s="96"/>
      <c r="L64" s="97"/>
      <c r="M64" s="87"/>
      <c r="N64" s="12"/>
    </row>
    <row r="65" spans="1:15" s="2" customFormat="1" ht="14.25" customHeight="1" x14ac:dyDescent="0.25">
      <c r="A65" s="175"/>
      <c r="B65" s="163"/>
      <c r="C65" s="84"/>
      <c r="D65" s="85"/>
      <c r="E65" s="85"/>
      <c r="F65" s="85"/>
      <c r="G65" s="85"/>
      <c r="H65" s="85"/>
      <c r="I65" s="61"/>
      <c r="J65" s="91"/>
      <c r="K65" s="98"/>
      <c r="L65" s="99"/>
      <c r="M65" s="88"/>
      <c r="N65" s="12"/>
    </row>
    <row r="66" spans="1:15" ht="14.45" customHeight="1" x14ac:dyDescent="0.25">
      <c r="A66" s="192" t="s">
        <v>46</v>
      </c>
      <c r="B66" s="161">
        <f>J35</f>
        <v>1</v>
      </c>
      <c r="C66" s="176" t="s">
        <v>175</v>
      </c>
      <c r="D66" s="177"/>
      <c r="E66" s="177"/>
      <c r="F66" s="177"/>
      <c r="G66" s="177"/>
      <c r="H66" s="177"/>
      <c r="I66" s="57" t="s">
        <v>214</v>
      </c>
      <c r="J66" s="89"/>
      <c r="K66" s="94">
        <v>44165</v>
      </c>
      <c r="L66" s="95"/>
      <c r="M66" s="86" t="s">
        <v>51</v>
      </c>
      <c r="N66" s="12"/>
    </row>
    <row r="67" spans="1:15" ht="14.45" customHeight="1" x14ac:dyDescent="0.25">
      <c r="A67" s="193"/>
      <c r="B67" s="162"/>
      <c r="C67" s="70" t="s">
        <v>213</v>
      </c>
      <c r="D67" s="71"/>
      <c r="E67" s="71"/>
      <c r="F67" s="71"/>
      <c r="G67" s="71"/>
      <c r="H67" s="71"/>
      <c r="I67" s="59"/>
      <c r="J67" s="90"/>
      <c r="K67" s="96"/>
      <c r="L67" s="97"/>
      <c r="M67" s="87"/>
      <c r="N67" s="12"/>
    </row>
    <row r="68" spans="1:15" ht="14.25" customHeight="1" x14ac:dyDescent="0.25">
      <c r="A68" s="194"/>
      <c r="B68" s="163"/>
      <c r="C68" s="72"/>
      <c r="D68" s="73"/>
      <c r="E68" s="73"/>
      <c r="F68" s="73"/>
      <c r="G68" s="73"/>
      <c r="H68" s="73"/>
      <c r="I68" s="61"/>
      <c r="J68" s="91"/>
      <c r="K68" s="98"/>
      <c r="L68" s="99"/>
      <c r="M68" s="88"/>
      <c r="N68" s="12"/>
    </row>
    <row r="69" spans="1:15" ht="14.45" customHeight="1" x14ac:dyDescent="0.25">
      <c r="A69" s="173" t="s">
        <v>122</v>
      </c>
      <c r="B69" s="161">
        <f>L35</f>
        <v>0</v>
      </c>
      <c r="C69" s="176" t="s">
        <v>175</v>
      </c>
      <c r="D69" s="177"/>
      <c r="E69" s="177"/>
      <c r="F69" s="177"/>
      <c r="G69" s="177"/>
      <c r="H69" s="177"/>
      <c r="I69" s="57" t="s">
        <v>214</v>
      </c>
      <c r="J69" s="89"/>
      <c r="K69" s="94">
        <v>44165</v>
      </c>
      <c r="L69" s="95"/>
      <c r="M69" s="86" t="s">
        <v>51</v>
      </c>
      <c r="N69" s="12"/>
    </row>
    <row r="70" spans="1:15" ht="14.45" customHeight="1" x14ac:dyDescent="0.25">
      <c r="A70" s="174"/>
      <c r="B70" s="162"/>
      <c r="C70" s="82" t="s">
        <v>213</v>
      </c>
      <c r="D70" s="83"/>
      <c r="E70" s="83"/>
      <c r="F70" s="83"/>
      <c r="G70" s="83"/>
      <c r="H70" s="83"/>
      <c r="I70" s="59"/>
      <c r="J70" s="90"/>
      <c r="K70" s="96"/>
      <c r="L70" s="97"/>
      <c r="M70" s="87"/>
      <c r="N70" s="12"/>
    </row>
    <row r="71" spans="1:15" ht="15" customHeight="1" x14ac:dyDescent="0.25">
      <c r="A71" s="175"/>
      <c r="B71" s="163"/>
      <c r="C71" s="84"/>
      <c r="D71" s="85"/>
      <c r="E71" s="85"/>
      <c r="F71" s="85"/>
      <c r="G71" s="85"/>
      <c r="H71" s="85"/>
      <c r="I71" s="61"/>
      <c r="J71" s="91"/>
      <c r="K71" s="98"/>
      <c r="L71" s="99"/>
      <c r="M71" s="88"/>
      <c r="N71" s="12"/>
    </row>
    <row r="72" spans="1:15" ht="14.45" customHeight="1" x14ac:dyDescent="0.25">
      <c r="A72" s="159" t="s">
        <v>123</v>
      </c>
      <c r="B72" s="161">
        <f>I51</f>
        <v>1</v>
      </c>
      <c r="C72" s="176" t="s">
        <v>175</v>
      </c>
      <c r="D72" s="177"/>
      <c r="E72" s="177"/>
      <c r="F72" s="177"/>
      <c r="G72" s="177"/>
      <c r="H72" s="177"/>
      <c r="I72" s="57" t="s">
        <v>214</v>
      </c>
      <c r="J72" s="89"/>
      <c r="K72" s="167">
        <v>44165</v>
      </c>
      <c r="L72" s="168"/>
      <c r="M72" s="86" t="s">
        <v>50</v>
      </c>
      <c r="N72" s="12"/>
    </row>
    <row r="73" spans="1:15" ht="14.45" customHeight="1" x14ac:dyDescent="0.25">
      <c r="A73" s="160"/>
      <c r="B73" s="162"/>
      <c r="C73" s="70" t="s">
        <v>217</v>
      </c>
      <c r="D73" s="71"/>
      <c r="E73" s="71"/>
      <c r="F73" s="71"/>
      <c r="G73" s="71"/>
      <c r="H73" s="71"/>
      <c r="I73" s="59"/>
      <c r="J73" s="90"/>
      <c r="K73" s="169"/>
      <c r="L73" s="170"/>
      <c r="M73" s="87"/>
      <c r="N73" s="12"/>
      <c r="O73" s="12"/>
    </row>
    <row r="74" spans="1:15" s="6" customFormat="1" ht="15" customHeight="1" x14ac:dyDescent="0.25">
      <c r="A74" s="160"/>
      <c r="B74" s="163"/>
      <c r="C74" s="72"/>
      <c r="D74" s="73"/>
      <c r="E74" s="73"/>
      <c r="F74" s="73"/>
      <c r="G74" s="73"/>
      <c r="H74" s="73"/>
      <c r="I74" s="61"/>
      <c r="J74" s="91"/>
      <c r="K74" s="171"/>
      <c r="L74" s="172"/>
      <c r="M74" s="88"/>
      <c r="N74" s="12"/>
    </row>
    <row r="75" spans="1:15" s="6" customFormat="1" ht="30" customHeight="1" x14ac:dyDescent="0.25">
      <c r="A75" s="164" t="s">
        <v>32</v>
      </c>
      <c r="B75" s="165"/>
      <c r="C75" s="92" t="s">
        <v>31</v>
      </c>
      <c r="D75" s="93"/>
      <c r="E75" s="93"/>
      <c r="F75" s="93"/>
      <c r="G75" s="93"/>
      <c r="H75" s="93"/>
      <c r="I75" s="93"/>
      <c r="J75" s="93"/>
      <c r="K75" s="93"/>
      <c r="L75" s="93"/>
      <c r="M75" s="93"/>
    </row>
    <row r="76" spans="1:15" s="53" customFormat="1" ht="18" customHeight="1" x14ac:dyDescent="0.25">
      <c r="A76" s="157" t="s">
        <v>170</v>
      </c>
      <c r="B76" s="157"/>
      <c r="C76" s="74" t="s">
        <v>171</v>
      </c>
      <c r="D76" s="75"/>
      <c r="E76" s="75"/>
      <c r="F76" s="75"/>
      <c r="G76" s="75"/>
      <c r="H76" s="75"/>
      <c r="I76" s="80" t="s">
        <v>52</v>
      </c>
      <c r="J76" s="81"/>
      <c r="K76" s="74" t="s">
        <v>22</v>
      </c>
      <c r="L76" s="78"/>
      <c r="M76" s="157" t="s">
        <v>21</v>
      </c>
      <c r="N76" s="52"/>
    </row>
    <row r="77" spans="1:15" s="9" customFormat="1" ht="10.5" customHeight="1" x14ac:dyDescent="0.2">
      <c r="A77" s="166"/>
      <c r="B77" s="166"/>
      <c r="C77" s="76"/>
      <c r="D77" s="77"/>
      <c r="E77" s="77"/>
      <c r="F77" s="77"/>
      <c r="G77" s="77"/>
      <c r="H77" s="77"/>
      <c r="I77" s="81"/>
      <c r="J77" s="81"/>
      <c r="K77" s="76"/>
      <c r="L77" s="79"/>
      <c r="M77" s="158"/>
      <c r="N77" s="50"/>
    </row>
    <row r="78" spans="1:15" s="8" customFormat="1" x14ac:dyDescent="0.25">
      <c r="A78" s="57"/>
      <c r="B78" s="89"/>
      <c r="C78" s="57"/>
      <c r="D78" s="58"/>
      <c r="E78" s="58"/>
      <c r="F78" s="58"/>
      <c r="G78" s="58"/>
      <c r="H78" s="58"/>
      <c r="I78" s="63"/>
      <c r="J78" s="63"/>
      <c r="K78" s="64"/>
      <c r="L78" s="65"/>
      <c r="M78" s="86" t="s">
        <v>176</v>
      </c>
      <c r="N78" s="19"/>
    </row>
    <row r="79" spans="1:15" s="8" customFormat="1" x14ac:dyDescent="0.25">
      <c r="A79" s="59"/>
      <c r="B79" s="90"/>
      <c r="C79" s="59"/>
      <c r="D79" s="60"/>
      <c r="E79" s="60"/>
      <c r="F79" s="60"/>
      <c r="G79" s="60"/>
      <c r="H79" s="60"/>
      <c r="I79" s="63"/>
      <c r="J79" s="63"/>
      <c r="K79" s="66"/>
      <c r="L79" s="67"/>
      <c r="M79" s="87"/>
      <c r="N79" s="19"/>
    </row>
    <row r="80" spans="1:15" s="8" customFormat="1" ht="15" customHeight="1" x14ac:dyDescent="0.25">
      <c r="A80" s="61"/>
      <c r="B80" s="91"/>
      <c r="C80" s="61"/>
      <c r="D80" s="62"/>
      <c r="E80" s="62"/>
      <c r="F80" s="62"/>
      <c r="G80" s="62"/>
      <c r="H80" s="62"/>
      <c r="I80" s="63"/>
      <c r="J80" s="63"/>
      <c r="K80" s="68"/>
      <c r="L80" s="69"/>
      <c r="M80" s="88"/>
      <c r="N80" s="19"/>
    </row>
    <row r="81" spans="1:13" x14ac:dyDescent="0.25">
      <c r="A81" s="57"/>
      <c r="B81" s="89"/>
      <c r="C81" s="57"/>
      <c r="D81" s="58"/>
      <c r="E81" s="58"/>
      <c r="F81" s="58"/>
      <c r="G81" s="58"/>
      <c r="H81" s="58"/>
      <c r="I81" s="63"/>
      <c r="J81" s="63"/>
      <c r="K81" s="64"/>
      <c r="L81" s="65"/>
      <c r="M81" s="86" t="s">
        <v>176</v>
      </c>
    </row>
    <row r="82" spans="1:13" x14ac:dyDescent="0.25">
      <c r="A82" s="59"/>
      <c r="B82" s="90"/>
      <c r="C82" s="59"/>
      <c r="D82" s="60"/>
      <c r="E82" s="60"/>
      <c r="F82" s="60"/>
      <c r="G82" s="60"/>
      <c r="H82" s="60"/>
      <c r="I82" s="63"/>
      <c r="J82" s="63"/>
      <c r="K82" s="66"/>
      <c r="L82" s="67"/>
      <c r="M82" s="87"/>
    </row>
    <row r="83" spans="1:13" x14ac:dyDescent="0.25">
      <c r="A83" s="61"/>
      <c r="B83" s="91"/>
      <c r="C83" s="61"/>
      <c r="D83" s="62"/>
      <c r="E83" s="62"/>
      <c r="F83" s="62"/>
      <c r="G83" s="62"/>
      <c r="H83" s="62"/>
      <c r="I83" s="63"/>
      <c r="J83" s="63"/>
      <c r="K83" s="68"/>
      <c r="L83" s="69"/>
      <c r="M83" s="88"/>
    </row>
    <row r="84" spans="1:13" x14ac:dyDescent="0.25">
      <c r="A84" s="57"/>
      <c r="B84" s="89"/>
      <c r="C84" s="57"/>
      <c r="D84" s="58"/>
      <c r="E84" s="58"/>
      <c r="F84" s="58"/>
      <c r="G84" s="58"/>
      <c r="H84" s="58"/>
      <c r="I84" s="63"/>
      <c r="J84" s="63"/>
      <c r="K84" s="64"/>
      <c r="L84" s="65"/>
      <c r="M84" s="86" t="s">
        <v>176</v>
      </c>
    </row>
    <row r="85" spans="1:13" x14ac:dyDescent="0.25">
      <c r="A85" s="59"/>
      <c r="B85" s="90"/>
      <c r="C85" s="59"/>
      <c r="D85" s="60"/>
      <c r="E85" s="60"/>
      <c r="F85" s="60"/>
      <c r="G85" s="60"/>
      <c r="H85" s="60"/>
      <c r="I85" s="63"/>
      <c r="J85" s="63"/>
      <c r="K85" s="66"/>
      <c r="L85" s="67"/>
      <c r="M85" s="87"/>
    </row>
    <row r="86" spans="1:13" x14ac:dyDescent="0.25">
      <c r="A86" s="61"/>
      <c r="B86" s="91"/>
      <c r="C86" s="61"/>
      <c r="D86" s="62"/>
      <c r="E86" s="62"/>
      <c r="F86" s="62"/>
      <c r="G86" s="62"/>
      <c r="H86" s="62"/>
      <c r="I86" s="63"/>
      <c r="J86" s="63"/>
      <c r="K86" s="68"/>
      <c r="L86" s="69"/>
      <c r="M86" s="88"/>
    </row>
    <row r="87" spans="1:13" x14ac:dyDescent="0.25">
      <c r="A87" s="57"/>
      <c r="B87" s="89"/>
      <c r="C87" s="57"/>
      <c r="D87" s="58"/>
      <c r="E87" s="58"/>
      <c r="F87" s="58"/>
      <c r="G87" s="58"/>
      <c r="H87" s="58"/>
      <c r="I87" s="63"/>
      <c r="J87" s="63"/>
      <c r="K87" s="64"/>
      <c r="L87" s="65"/>
      <c r="M87" s="86" t="s">
        <v>176</v>
      </c>
    </row>
    <row r="88" spans="1:13" x14ac:dyDescent="0.25">
      <c r="A88" s="59"/>
      <c r="B88" s="90"/>
      <c r="C88" s="59"/>
      <c r="D88" s="60"/>
      <c r="E88" s="60"/>
      <c r="F88" s="60"/>
      <c r="G88" s="60"/>
      <c r="H88" s="60"/>
      <c r="I88" s="63"/>
      <c r="J88" s="63"/>
      <c r="K88" s="66"/>
      <c r="L88" s="67"/>
      <c r="M88" s="87"/>
    </row>
    <row r="89" spans="1:13" x14ac:dyDescent="0.25">
      <c r="A89" s="61"/>
      <c r="B89" s="91"/>
      <c r="C89" s="61"/>
      <c r="D89" s="62"/>
      <c r="E89" s="62"/>
      <c r="F89" s="62"/>
      <c r="G89" s="62"/>
      <c r="H89" s="62"/>
      <c r="I89" s="63"/>
      <c r="J89" s="63"/>
      <c r="K89" s="68"/>
      <c r="L89" s="69"/>
      <c r="M89" s="88"/>
    </row>
    <row r="90" spans="1:13" x14ac:dyDescent="0.25">
      <c r="A90" s="57"/>
      <c r="B90" s="89"/>
      <c r="C90" s="57"/>
      <c r="D90" s="58"/>
      <c r="E90" s="58"/>
      <c r="F90" s="58"/>
      <c r="G90" s="58"/>
      <c r="H90" s="58"/>
      <c r="I90" s="63"/>
      <c r="J90" s="63"/>
      <c r="K90" s="64"/>
      <c r="L90" s="65"/>
      <c r="M90" s="86" t="s">
        <v>176</v>
      </c>
    </row>
    <row r="91" spans="1:13" x14ac:dyDescent="0.25">
      <c r="A91" s="59"/>
      <c r="B91" s="90"/>
      <c r="C91" s="59"/>
      <c r="D91" s="60"/>
      <c r="E91" s="60"/>
      <c r="F91" s="60"/>
      <c r="G91" s="60"/>
      <c r="H91" s="60"/>
      <c r="I91" s="63"/>
      <c r="J91" s="63"/>
      <c r="K91" s="66"/>
      <c r="L91" s="67"/>
      <c r="M91" s="87"/>
    </row>
    <row r="92" spans="1:13" x14ac:dyDescent="0.25">
      <c r="A92" s="61"/>
      <c r="B92" s="91"/>
      <c r="C92" s="61"/>
      <c r="D92" s="62"/>
      <c r="E92" s="62"/>
      <c r="F92" s="62"/>
      <c r="G92" s="62"/>
      <c r="H92" s="62"/>
      <c r="I92" s="63"/>
      <c r="J92" s="63"/>
      <c r="K92" s="68"/>
      <c r="L92" s="69"/>
      <c r="M92" s="88"/>
    </row>
    <row r="93" spans="1:13" x14ac:dyDescent="0.25">
      <c r="A93" s="57"/>
      <c r="B93" s="89"/>
      <c r="C93" s="57"/>
      <c r="D93" s="58"/>
      <c r="E93" s="58"/>
      <c r="F93" s="58"/>
      <c r="G93" s="58"/>
      <c r="H93" s="58"/>
      <c r="I93" s="63"/>
      <c r="J93" s="63"/>
      <c r="K93" s="64"/>
      <c r="L93" s="65"/>
      <c r="M93" s="86" t="s">
        <v>176</v>
      </c>
    </row>
    <row r="94" spans="1:13" x14ac:dyDescent="0.25">
      <c r="A94" s="59"/>
      <c r="B94" s="90"/>
      <c r="C94" s="59"/>
      <c r="D94" s="60"/>
      <c r="E94" s="60"/>
      <c r="F94" s="60"/>
      <c r="G94" s="60"/>
      <c r="H94" s="60"/>
      <c r="I94" s="63"/>
      <c r="J94" s="63"/>
      <c r="K94" s="66"/>
      <c r="L94" s="67"/>
      <c r="M94" s="87"/>
    </row>
    <row r="95" spans="1:13" x14ac:dyDescent="0.25">
      <c r="A95" s="61"/>
      <c r="B95" s="91"/>
      <c r="C95" s="61"/>
      <c r="D95" s="62"/>
      <c r="E95" s="62"/>
      <c r="F95" s="62"/>
      <c r="G95" s="62"/>
      <c r="H95" s="62"/>
      <c r="I95" s="63"/>
      <c r="J95" s="63"/>
      <c r="K95" s="68"/>
      <c r="L95" s="69"/>
      <c r="M95" s="88"/>
    </row>
    <row r="96" spans="1:13" x14ac:dyDescent="0.25">
      <c r="A96" s="57"/>
      <c r="B96" s="89"/>
      <c r="C96" s="57"/>
      <c r="D96" s="58"/>
      <c r="E96" s="58"/>
      <c r="F96" s="58"/>
      <c r="G96" s="58"/>
      <c r="H96" s="58"/>
      <c r="I96" s="63"/>
      <c r="J96" s="63"/>
      <c r="K96" s="64"/>
      <c r="L96" s="65"/>
      <c r="M96" s="86" t="s">
        <v>176</v>
      </c>
    </row>
    <row r="97" spans="1:13" x14ac:dyDescent="0.25">
      <c r="A97" s="59"/>
      <c r="B97" s="90"/>
      <c r="C97" s="59"/>
      <c r="D97" s="60"/>
      <c r="E97" s="60"/>
      <c r="F97" s="60"/>
      <c r="G97" s="60"/>
      <c r="H97" s="60"/>
      <c r="I97" s="63"/>
      <c r="J97" s="63"/>
      <c r="K97" s="66"/>
      <c r="L97" s="67"/>
      <c r="M97" s="87"/>
    </row>
    <row r="98" spans="1:13" x14ac:dyDescent="0.25">
      <c r="A98" s="61"/>
      <c r="B98" s="91"/>
      <c r="C98" s="61"/>
      <c r="D98" s="62"/>
      <c r="E98" s="62"/>
      <c r="F98" s="62"/>
      <c r="G98" s="62"/>
      <c r="H98" s="62"/>
      <c r="I98" s="63"/>
      <c r="J98" s="63"/>
      <c r="K98" s="68"/>
      <c r="L98" s="69"/>
      <c r="M98" s="88"/>
    </row>
  </sheetData>
  <dataConsolidate/>
  <mergeCells count="286">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J30:K30"/>
    <mergeCell ref="J27:K27"/>
    <mergeCell ref="J28:K28"/>
    <mergeCell ref="J29:K29"/>
    <mergeCell ref="D21:E21"/>
    <mergeCell ref="D22:E22"/>
    <mergeCell ref="D23:E23"/>
    <mergeCell ref="H28:I28"/>
    <mergeCell ref="H29:I29"/>
    <mergeCell ref="D27:E27"/>
    <mergeCell ref="F27:G27"/>
    <mergeCell ref="H27:I27"/>
    <mergeCell ref="F29:G29"/>
    <mergeCell ref="H21:I21"/>
    <mergeCell ref="F26:G26"/>
    <mergeCell ref="J24:K24"/>
    <mergeCell ref="J25:K25"/>
    <mergeCell ref="J26:K26"/>
    <mergeCell ref="F28:G28"/>
    <mergeCell ref="B30:C30"/>
    <mergeCell ref="D30:E30"/>
    <mergeCell ref="F30:G30"/>
    <mergeCell ref="H30:I30"/>
    <mergeCell ref="B26:C26"/>
    <mergeCell ref="B27:C27"/>
    <mergeCell ref="D24:E24"/>
    <mergeCell ref="D25:E25"/>
    <mergeCell ref="D26:E26"/>
    <mergeCell ref="B25:C25"/>
    <mergeCell ref="M52:M53"/>
    <mergeCell ref="M57:M59"/>
    <mergeCell ref="M63:M65"/>
    <mergeCell ref="M66:M68"/>
    <mergeCell ref="A63:A65"/>
    <mergeCell ref="M54:M56"/>
    <mergeCell ref="A53:B53"/>
    <mergeCell ref="A52:B52"/>
    <mergeCell ref="C52:H53"/>
    <mergeCell ref="I52:J53"/>
    <mergeCell ref="K52:L53"/>
    <mergeCell ref="K54:L56"/>
    <mergeCell ref="B63:B65"/>
    <mergeCell ref="A66:A68"/>
    <mergeCell ref="B66:B68"/>
    <mergeCell ref="A54:A56"/>
    <mergeCell ref="B54:B56"/>
    <mergeCell ref="A57:A59"/>
    <mergeCell ref="B57:B59"/>
    <mergeCell ref="A60:A62"/>
    <mergeCell ref="B60:B62"/>
    <mergeCell ref="C54:H54"/>
    <mergeCell ref="C57:H57"/>
    <mergeCell ref="C60:H60"/>
    <mergeCell ref="K66:L68"/>
    <mergeCell ref="K69:L71"/>
    <mergeCell ref="K72:L74"/>
    <mergeCell ref="A84:B86"/>
    <mergeCell ref="A81:B83"/>
    <mergeCell ref="M81:M83"/>
    <mergeCell ref="B69:B71"/>
    <mergeCell ref="A69:A71"/>
    <mergeCell ref="C63:H63"/>
    <mergeCell ref="C66:H66"/>
    <mergeCell ref="C69:H69"/>
    <mergeCell ref="C72:H72"/>
    <mergeCell ref="A96:B98"/>
    <mergeCell ref="M96:M98"/>
    <mergeCell ref="A78:B80"/>
    <mergeCell ref="M76:M77"/>
    <mergeCell ref="M78:M80"/>
    <mergeCell ref="A72:A74"/>
    <mergeCell ref="B72:B74"/>
    <mergeCell ref="M69:M71"/>
    <mergeCell ref="M72:M74"/>
    <mergeCell ref="A75:B75"/>
    <mergeCell ref="A76:B77"/>
    <mergeCell ref="A93:B95"/>
    <mergeCell ref="M93:M95"/>
    <mergeCell ref="M84:M86"/>
    <mergeCell ref="A87:B89"/>
    <mergeCell ref="M87:M89"/>
    <mergeCell ref="A90:B92"/>
    <mergeCell ref="C84:H86"/>
    <mergeCell ref="I84:J86"/>
    <mergeCell ref="K84:L86"/>
    <mergeCell ref="C87:H89"/>
    <mergeCell ref="I87:J89"/>
    <mergeCell ref="K87:L89"/>
    <mergeCell ref="C90:H92"/>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B37:M37"/>
    <mergeCell ref="B42:D42"/>
    <mergeCell ref="F42:I42"/>
    <mergeCell ref="B43:D43"/>
    <mergeCell ref="F43:I43"/>
    <mergeCell ref="L36:M36"/>
    <mergeCell ref="J39:L39"/>
    <mergeCell ref="J40:L40"/>
    <mergeCell ref="J41:L41"/>
    <mergeCell ref="D34:E34"/>
    <mergeCell ref="F31:G31"/>
    <mergeCell ref="F32:G32"/>
    <mergeCell ref="F33:G33"/>
    <mergeCell ref="F34:G34"/>
    <mergeCell ref="H31:I31"/>
    <mergeCell ref="H32:I32"/>
    <mergeCell ref="H33:I33"/>
    <mergeCell ref="H34:I34"/>
    <mergeCell ref="D32:E32"/>
    <mergeCell ref="D33:E33"/>
    <mergeCell ref="F51:H51"/>
    <mergeCell ref="B51:E51"/>
    <mergeCell ref="L48:M48"/>
    <mergeCell ref="B48:C48"/>
    <mergeCell ref="B50:D50"/>
    <mergeCell ref="F50:I50"/>
    <mergeCell ref="B44:D44"/>
    <mergeCell ref="F44:I44"/>
    <mergeCell ref="F49:I49"/>
    <mergeCell ref="B49:D49"/>
    <mergeCell ref="J46:L46"/>
    <mergeCell ref="J45:L45"/>
    <mergeCell ref="C46:D46"/>
    <mergeCell ref="J51:M51"/>
    <mergeCell ref="L49:M49"/>
    <mergeCell ref="A45:D45"/>
    <mergeCell ref="F45:I45"/>
    <mergeCell ref="J48:K50"/>
    <mergeCell ref="L50:M50"/>
    <mergeCell ref="J47:M47"/>
    <mergeCell ref="H46:I46"/>
    <mergeCell ref="H47:I47"/>
    <mergeCell ref="C55:H56"/>
    <mergeCell ref="C58:H59"/>
    <mergeCell ref="C61:H62"/>
    <mergeCell ref="C64:H65"/>
    <mergeCell ref="C67:H68"/>
    <mergeCell ref="C70:H71"/>
    <mergeCell ref="M90:M92"/>
    <mergeCell ref="C93:H95"/>
    <mergeCell ref="I93:J95"/>
    <mergeCell ref="K93:L95"/>
    <mergeCell ref="I54:J56"/>
    <mergeCell ref="I57:J59"/>
    <mergeCell ref="I60:J62"/>
    <mergeCell ref="I63:J65"/>
    <mergeCell ref="I66:J68"/>
    <mergeCell ref="I69:J71"/>
    <mergeCell ref="I72:J74"/>
    <mergeCell ref="I90:J92"/>
    <mergeCell ref="K90:L92"/>
    <mergeCell ref="M60:M62"/>
    <mergeCell ref="C75:M75"/>
    <mergeCell ref="K57:L59"/>
    <mergeCell ref="K60:L62"/>
    <mergeCell ref="K63:L65"/>
    <mergeCell ref="C96:H98"/>
    <mergeCell ref="I96:J98"/>
    <mergeCell ref="K96:L98"/>
    <mergeCell ref="C73:H74"/>
    <mergeCell ref="C76:H77"/>
    <mergeCell ref="K76:L77"/>
    <mergeCell ref="I78:J80"/>
    <mergeCell ref="C78:H80"/>
    <mergeCell ref="K78:L80"/>
    <mergeCell ref="C81:H83"/>
    <mergeCell ref="I81:J83"/>
    <mergeCell ref="K81:L83"/>
    <mergeCell ref="I76:J77"/>
  </mergeCells>
  <conditionalFormatting sqref="K4:M4">
    <cfRule type="iconSet" priority="361">
      <iconSet iconSet="3Symbols">
        <cfvo type="percent" val="0"/>
        <cfvo type="percent" val="33"/>
        <cfvo type="percent" val="67"/>
      </iconSet>
    </cfRule>
  </conditionalFormatting>
  <conditionalFormatting sqref="B30:C30">
    <cfRule type="cellIs" dxfId="36" priority="184" operator="greaterThanOrEqual">
      <formula>4</formula>
    </cfRule>
    <cfRule type="cellIs" dxfId="35" priority="185" operator="between">
      <formula>2</formula>
      <formula>3</formula>
    </cfRule>
    <cfRule type="cellIs" dxfId="34" priority="186" operator="lessThanOrEqual">
      <formula>1</formula>
    </cfRule>
  </conditionalFormatting>
  <conditionalFormatting sqref="D30:E30">
    <cfRule type="cellIs" dxfId="33" priority="181" operator="greaterThanOrEqual">
      <formula>4</formula>
    </cfRule>
    <cfRule type="cellIs" dxfId="32" priority="182" operator="between">
      <formula>2</formula>
      <formula>3</formula>
    </cfRule>
    <cfRule type="cellIs" dxfId="31" priority="183" operator="lessThanOrEqual">
      <formula>1</formula>
    </cfRule>
  </conditionalFormatting>
  <conditionalFormatting sqref="F30:G30">
    <cfRule type="cellIs" dxfId="30" priority="178" operator="greaterThanOrEqual">
      <formula>4</formula>
    </cfRule>
    <cfRule type="cellIs" dxfId="29" priority="179" operator="between">
      <formula>2</formula>
      <formula>3</formula>
    </cfRule>
    <cfRule type="cellIs" dxfId="28" priority="180" operator="lessThanOrEqual">
      <formula>1</formula>
    </cfRule>
  </conditionalFormatting>
  <conditionalFormatting sqref="L30:M30">
    <cfRule type="cellIs" dxfId="27" priority="169" operator="greaterThanOrEqual">
      <formula>4</formula>
    </cfRule>
    <cfRule type="cellIs" dxfId="26" priority="170" operator="between">
      <formula>2</formula>
      <formula>3</formula>
    </cfRule>
    <cfRule type="cellIs" dxfId="25" priority="171" operator="lessThanOrEqual">
      <formula>1</formula>
    </cfRule>
  </conditionalFormatting>
  <conditionalFormatting sqref="B35:C35">
    <cfRule type="cellIs" dxfId="24" priority="37" operator="greaterThan">
      <formula>3.99</formula>
    </cfRule>
    <cfRule type="cellIs" dxfId="23" priority="38" operator="between">
      <formula>2</formula>
      <formula>3.99</formula>
    </cfRule>
    <cfRule type="cellIs" dxfId="22" priority="39" operator="between">
      <formula>0</formula>
      <formula>1</formula>
    </cfRule>
  </conditionalFormatting>
  <conditionalFormatting sqref="D35:M35">
    <cfRule type="cellIs" dxfId="21" priority="19" operator="greaterThan">
      <formula>3.99</formula>
    </cfRule>
    <cfRule type="cellIs" dxfId="20" priority="20" operator="between">
      <formula>2</formula>
      <formula>3.99</formula>
    </cfRule>
    <cfRule type="cellIs" dxfId="19" priority="21" operator="between">
      <formula>0</formula>
      <formula>1</formula>
    </cfRule>
  </conditionalFormatting>
  <conditionalFormatting sqref="M40:M46">
    <cfRule type="cellIs" dxfId="18" priority="16" operator="greaterThan">
      <formula>3.99</formula>
    </cfRule>
    <cfRule type="cellIs" dxfId="17" priority="17" operator="between">
      <formula>2</formula>
      <formula>3.99</formula>
    </cfRule>
    <cfRule type="cellIs" dxfId="16" priority="18" operator="between">
      <formula>0</formula>
      <formula>1</formula>
    </cfRule>
  </conditionalFormatting>
  <conditionalFormatting sqref="B54">
    <cfRule type="cellIs" dxfId="15" priority="13" operator="greaterThan">
      <formula>3.99</formula>
    </cfRule>
    <cfRule type="cellIs" dxfId="14" priority="14" operator="between">
      <formula>2</formula>
      <formula>3.99</formula>
    </cfRule>
    <cfRule type="cellIs" dxfId="13" priority="15" operator="between">
      <formula>0</formula>
      <formula>1</formula>
    </cfRule>
  </conditionalFormatting>
  <conditionalFormatting sqref="B57 B60 B63 B66 B69 B72">
    <cfRule type="cellIs" dxfId="12" priority="10" operator="greaterThan">
      <formula>3.99</formula>
    </cfRule>
    <cfRule type="cellIs" dxfId="11" priority="11" operator="between">
      <formula>2</formula>
      <formula>3.99</formula>
    </cfRule>
    <cfRule type="cellIs" dxfId="10" priority="12" operator="between">
      <formula>0</formula>
      <formula>1</formula>
    </cfRule>
  </conditionalFormatting>
  <conditionalFormatting sqref="H30:I30">
    <cfRule type="cellIs" dxfId="9" priority="7" operator="greaterThanOrEqual">
      <formula>4</formula>
    </cfRule>
    <cfRule type="cellIs" dxfId="8" priority="8" operator="between">
      <formula>2</formula>
      <formula>3</formula>
    </cfRule>
    <cfRule type="cellIs" dxfId="7" priority="9" operator="lessThanOrEqual">
      <formula>1</formula>
    </cfRule>
  </conditionalFormatting>
  <conditionalFormatting sqref="J30:K30">
    <cfRule type="cellIs" dxfId="6" priority="4" operator="greaterThanOrEqual">
      <formula>4</formula>
    </cfRule>
    <cfRule type="cellIs" dxfId="5" priority="5" operator="between">
      <formula>2</formula>
      <formula>3</formula>
    </cfRule>
    <cfRule type="cellIs" dxfId="4" priority="6" operator="lessThanOrEqual">
      <formula>1</formula>
    </cfRule>
  </conditionalFormatting>
  <conditionalFormatting sqref="I51">
    <cfRule type="cellIs" dxfId="3" priority="1" operator="greaterThan">
      <formula>3.99</formula>
    </cfRule>
    <cfRule type="cellIs" dxfId="2" priority="2" operator="between">
      <formula>2</formula>
      <formula>3.99</formula>
    </cfRule>
    <cfRule type="cellIs" dxfId="1" priority="3" operator="between">
      <formula>0</formula>
      <formula>1</formula>
    </cfRule>
  </conditionalFormatting>
  <dataValidations xWindow="570" yWindow="549" count="33">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70 C55 C58 C61 C64 C67 C73" xr:uid="{00000000-0002-0000-0000-000004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Due Date" prompt="Input the anticipated Due Date to complete the Corrective Action." sqref="K54:L74 K78:L98" xr:uid="{9A0A07D8-A5BD-4F4D-A4D1-3CFE2B43303C}"/>
    <dataValidation allowBlank="1" showInputMessage="1" showErrorMessage="1" promptTitle="Responsible Person" prompt="Insert the name and contact information for person responsible to complete the Corrective Action." sqref="I54:J74 I78:J98" xr:uid="{4131E580-24E6-4A14-A93F-84A4F63209F4}"/>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hyperlinks>
    <hyperlink ref="K3:M3" r:id="rId1" display="Oil fill after.mpg" xr:uid="{DCDE4D70-B321-47C5-A613-4A43FD6436E2}"/>
  </hyperlinks>
  <pageMargins left="0.5" right="0.5" top="0.25" bottom="0.25" header="0.3" footer="0.3"/>
  <pageSetup orientation="landscape" horizontalDpi="300" verticalDpi="300" copies="10" r:id="rId2"/>
  <drawing r:id="rId3"/>
  <legacyDrawing r:id="rId4"/>
  <mc:AlternateContent xmlns:mc="http://schemas.openxmlformats.org/markup-compatibility/2006">
    <mc:Choice Requires="x14">
      <controls>
        <mc:AlternateContent xmlns:mc="http://schemas.openxmlformats.org/markup-compatibility/2006">
          <mc:Choice Requires="x14">
            <control shapeId="1050" r:id="rId5"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29"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37"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38"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39"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40"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43"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44"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45"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46"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47"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48"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49"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50"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51"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52"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53"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54"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55"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56"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57"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58"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59"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60"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61"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62"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63"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64"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65"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66"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67"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68"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69"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70"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71"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72"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73"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74"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75"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76"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7"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78"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9"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80"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81" name="Check Box 183">
              <controlPr defaultSize="0" autoFill="0" autoLine="0" autoPict="0">
                <anchor moveWithCells="1">
                  <from>
                    <xdr:col>2</xdr:col>
                    <xdr:colOff>190500</xdr:colOff>
                    <xdr:row>53</xdr:row>
                    <xdr:rowOff>0</xdr:rowOff>
                  </from>
                  <to>
                    <xdr:col>2</xdr:col>
                    <xdr:colOff>428625</xdr:colOff>
                    <xdr:row>54</xdr:row>
                    <xdr:rowOff>28575</xdr:rowOff>
                  </to>
                </anchor>
              </controlPr>
            </control>
          </mc:Choice>
        </mc:AlternateContent>
        <mc:AlternateContent xmlns:mc="http://schemas.openxmlformats.org/markup-compatibility/2006">
          <mc:Choice Requires="x14">
            <control shapeId="1208" r:id="rId82" name="Check Box 184">
              <controlPr defaultSize="0" autoFill="0" autoLine="0" autoPict="0">
                <anchor moveWithCells="1">
                  <from>
                    <xdr:col>2</xdr:col>
                    <xdr:colOff>161925</xdr:colOff>
                    <xdr:row>55</xdr:row>
                    <xdr:rowOff>114300</xdr:rowOff>
                  </from>
                  <to>
                    <xdr:col>2</xdr:col>
                    <xdr:colOff>438150</xdr:colOff>
                    <xdr:row>57</xdr:row>
                    <xdr:rowOff>28575</xdr:rowOff>
                  </to>
                </anchor>
              </controlPr>
            </control>
          </mc:Choice>
        </mc:AlternateContent>
        <mc:AlternateContent xmlns:mc="http://schemas.openxmlformats.org/markup-compatibility/2006">
          <mc:Choice Requires="x14">
            <control shapeId="1209" r:id="rId83" name="Check Box 185">
              <controlPr defaultSize="0" autoFill="0" autoLine="0" autoPict="0">
                <anchor moveWithCells="1">
                  <from>
                    <xdr:col>2</xdr:col>
                    <xdr:colOff>161925</xdr:colOff>
                    <xdr:row>58</xdr:row>
                    <xdr:rowOff>161925</xdr:rowOff>
                  </from>
                  <to>
                    <xdr:col>2</xdr:col>
                    <xdr:colOff>438150</xdr:colOff>
                    <xdr:row>60</xdr:row>
                    <xdr:rowOff>47625</xdr:rowOff>
                  </to>
                </anchor>
              </controlPr>
            </control>
          </mc:Choice>
        </mc:AlternateContent>
        <mc:AlternateContent xmlns:mc="http://schemas.openxmlformats.org/markup-compatibility/2006">
          <mc:Choice Requires="x14">
            <control shapeId="1210" r:id="rId84" name="Check Box 186">
              <controlPr defaultSize="0" autoFill="0" autoLine="0" autoPict="0">
                <anchor moveWithCells="1">
                  <from>
                    <xdr:col>2</xdr:col>
                    <xdr:colOff>161925</xdr:colOff>
                    <xdr:row>61</xdr:row>
                    <xdr:rowOff>142875</xdr:rowOff>
                  </from>
                  <to>
                    <xdr:col>2</xdr:col>
                    <xdr:colOff>438150</xdr:colOff>
                    <xdr:row>63</xdr:row>
                    <xdr:rowOff>57150</xdr:rowOff>
                  </to>
                </anchor>
              </controlPr>
            </control>
          </mc:Choice>
        </mc:AlternateContent>
        <mc:AlternateContent xmlns:mc="http://schemas.openxmlformats.org/markup-compatibility/2006">
          <mc:Choice Requires="x14">
            <control shapeId="1211" r:id="rId85" name="Check Box 187">
              <controlPr defaultSize="0" autoFill="0" autoLine="0" autoPict="0">
                <anchor moveWithCells="1">
                  <from>
                    <xdr:col>2</xdr:col>
                    <xdr:colOff>161925</xdr:colOff>
                    <xdr:row>64</xdr:row>
                    <xdr:rowOff>171450</xdr:rowOff>
                  </from>
                  <to>
                    <xdr:col>2</xdr:col>
                    <xdr:colOff>438150</xdr:colOff>
                    <xdr:row>66</xdr:row>
                    <xdr:rowOff>28575</xdr:rowOff>
                  </to>
                </anchor>
              </controlPr>
            </control>
          </mc:Choice>
        </mc:AlternateContent>
        <mc:AlternateContent xmlns:mc="http://schemas.openxmlformats.org/markup-compatibility/2006">
          <mc:Choice Requires="x14">
            <control shapeId="1212" r:id="rId86" name="Check Box 188">
              <controlPr defaultSize="0" autoFill="0" autoLine="0" autoPict="0">
                <anchor moveWithCells="1">
                  <from>
                    <xdr:col>2</xdr:col>
                    <xdr:colOff>161925</xdr:colOff>
                    <xdr:row>67</xdr:row>
                    <xdr:rowOff>171450</xdr:rowOff>
                  </from>
                  <to>
                    <xdr:col>2</xdr:col>
                    <xdr:colOff>438150</xdr:colOff>
                    <xdr:row>69</xdr:row>
                    <xdr:rowOff>28575</xdr:rowOff>
                  </to>
                </anchor>
              </controlPr>
            </control>
          </mc:Choice>
        </mc:AlternateContent>
        <mc:AlternateContent xmlns:mc="http://schemas.openxmlformats.org/markup-compatibility/2006">
          <mc:Choice Requires="x14">
            <control shapeId="1213" r:id="rId87" name="Check Box 189">
              <controlPr defaultSize="0" autoFill="0" autoLine="0" autoPict="0">
                <anchor moveWithCells="1">
                  <from>
                    <xdr:col>2</xdr:col>
                    <xdr:colOff>161925</xdr:colOff>
                    <xdr:row>70</xdr:row>
                    <xdr:rowOff>180975</xdr:rowOff>
                  </from>
                  <to>
                    <xdr:col>2</xdr:col>
                    <xdr:colOff>438150</xdr:colOff>
                    <xdr:row>72</xdr:row>
                    <xdr:rowOff>19050</xdr:rowOff>
                  </to>
                </anchor>
              </controlPr>
            </control>
          </mc:Choice>
        </mc:AlternateContent>
        <mc:AlternateContent xmlns:mc="http://schemas.openxmlformats.org/markup-compatibility/2006">
          <mc:Choice Requires="x14">
            <control shapeId="1260" r:id="rId88"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90"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91"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92"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93"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94"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95" name="Check Box 246">
              <controlPr defaultSize="0" autoFill="0" autoLine="0" autoPict="0">
                <anchor moveWithCells="1">
                  <from>
                    <xdr:col>0</xdr:col>
                    <xdr:colOff>190500</xdr:colOff>
                    <xdr:row>45</xdr:row>
                    <xdr:rowOff>28575</xdr:rowOff>
                  </from>
                  <to>
                    <xdr:col>0</xdr:col>
                    <xdr:colOff>466725</xdr:colOff>
                    <xdr:row>45</xdr:row>
                    <xdr:rowOff>257175</xdr:rowOff>
                  </to>
                </anchor>
              </controlPr>
            </control>
          </mc:Choice>
        </mc:AlternateContent>
        <mc:AlternateContent xmlns:mc="http://schemas.openxmlformats.org/markup-compatibility/2006">
          <mc:Choice Requires="x14">
            <control shapeId="1271" r:id="rId96" name="Check Box 247">
              <controlPr defaultSize="0" autoFill="0" autoLine="0" autoPict="0">
                <anchor moveWithCells="1">
                  <from>
                    <xdr:col>2</xdr:col>
                    <xdr:colOff>66675</xdr:colOff>
                    <xdr:row>45</xdr:row>
                    <xdr:rowOff>47625</xdr:rowOff>
                  </from>
                  <to>
                    <xdr:col>2</xdr:col>
                    <xdr:colOff>333375</xdr:colOff>
                    <xdr:row>45</xdr:row>
                    <xdr:rowOff>257175</xdr:rowOff>
                  </to>
                </anchor>
              </controlPr>
            </control>
          </mc:Choice>
        </mc:AlternateContent>
        <mc:AlternateContent xmlns:mc="http://schemas.openxmlformats.org/markup-compatibility/2006">
          <mc:Choice Requires="x14">
            <control shapeId="1273" r:id="rId97"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98"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99" name="Check Box 253">
              <controlPr defaultSize="0" autoFill="0" autoLine="0" autoPict="0">
                <anchor moveWithCells="1">
                  <from>
                    <xdr:col>4</xdr:col>
                    <xdr:colOff>171450</xdr:colOff>
                    <xdr:row>46</xdr:row>
                    <xdr:rowOff>28575</xdr:rowOff>
                  </from>
                  <to>
                    <xdr:col>4</xdr:col>
                    <xdr:colOff>438150</xdr:colOff>
                    <xdr:row>46</xdr:row>
                    <xdr:rowOff>257175</xdr:rowOff>
                  </to>
                </anchor>
              </controlPr>
            </control>
          </mc:Choice>
        </mc:AlternateContent>
        <mc:AlternateContent xmlns:mc="http://schemas.openxmlformats.org/markup-compatibility/2006">
          <mc:Choice Requires="x14">
            <control shapeId="1278" r:id="rId100" name="Check Box 254">
              <controlPr defaultSize="0" autoFill="0" autoLine="0" autoPict="0">
                <anchor moveWithCells="1">
                  <from>
                    <xdr:col>0</xdr:col>
                    <xdr:colOff>190500</xdr:colOff>
                    <xdr:row>46</xdr:row>
                    <xdr:rowOff>28575</xdr:rowOff>
                  </from>
                  <to>
                    <xdr:col>0</xdr:col>
                    <xdr:colOff>457200</xdr:colOff>
                    <xdr:row>46</xdr:row>
                    <xdr:rowOff>257175</xdr:rowOff>
                  </to>
                </anchor>
              </controlPr>
            </control>
          </mc:Choice>
        </mc:AlternateContent>
        <mc:AlternateContent xmlns:mc="http://schemas.openxmlformats.org/markup-compatibility/2006">
          <mc:Choice Requires="x14">
            <control shapeId="1279" r:id="rId101"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102"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103"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104"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105" name="Check Box 259">
              <controlPr defaultSize="0" autoFill="0" autoLine="0" autoPict="0">
                <anchor moveWithCells="1">
                  <from>
                    <xdr:col>0</xdr:col>
                    <xdr:colOff>190500</xdr:colOff>
                    <xdr:row>49</xdr:row>
                    <xdr:rowOff>304800</xdr:rowOff>
                  </from>
                  <to>
                    <xdr:col>0</xdr:col>
                    <xdr:colOff>457200</xdr:colOff>
                    <xdr:row>50</xdr:row>
                    <xdr:rowOff>209550</xdr:rowOff>
                  </to>
                </anchor>
              </controlPr>
            </control>
          </mc:Choice>
        </mc:AlternateContent>
        <mc:AlternateContent xmlns:mc="http://schemas.openxmlformats.org/markup-compatibility/2006">
          <mc:Choice Requires="x14">
            <control shapeId="1284" r:id="rId106"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107"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108"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109"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110" name="Check Box 267">
              <controlPr defaultSize="0" autoFill="0" autoLine="0" autoPict="0">
                <anchor moveWithCells="1">
                  <from>
                    <xdr:col>6</xdr:col>
                    <xdr:colOff>200025</xdr:colOff>
                    <xdr:row>46</xdr:row>
                    <xdr:rowOff>28575</xdr:rowOff>
                  </from>
                  <to>
                    <xdr:col>6</xdr:col>
                    <xdr:colOff>466725</xdr:colOff>
                    <xdr:row>46</xdr:row>
                    <xdr:rowOff>257175</xdr:rowOff>
                  </to>
                </anchor>
              </controlPr>
            </control>
          </mc:Choice>
        </mc:AlternateContent>
        <mc:AlternateContent xmlns:mc="http://schemas.openxmlformats.org/markup-compatibility/2006">
          <mc:Choice Requires="x14">
            <control shapeId="1292" r:id="rId111"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112" name="Check Box 270">
              <controlPr defaultSize="0" autoFill="0" autoLine="0" autoPict="0">
                <anchor moveWithCells="1">
                  <from>
                    <xdr:col>4</xdr:col>
                    <xdr:colOff>171450</xdr:colOff>
                    <xdr:row>44</xdr:row>
                    <xdr:rowOff>28575</xdr:rowOff>
                  </from>
                  <to>
                    <xdr:col>4</xdr:col>
                    <xdr:colOff>447675</xdr:colOff>
                    <xdr:row>44</xdr:row>
                    <xdr:rowOff>285750</xdr:rowOff>
                  </to>
                </anchor>
              </controlPr>
            </control>
          </mc:Choice>
        </mc:AlternateContent>
        <mc:AlternateContent xmlns:mc="http://schemas.openxmlformats.org/markup-compatibility/2006">
          <mc:Choice Requires="x14">
            <control shapeId="1295" r:id="rId113"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14"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15"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16"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17"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8"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9"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20"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121"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122"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123"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124"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125"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126"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127"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128"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129"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130"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131"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132"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133"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134"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135"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136"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137"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138"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139"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140"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141"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142"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143"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144"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 xmlns:x14="http://schemas.microsoft.com/office/spreadsheetml/2009/9/main" uri="{CCE6A557-97BC-4b89-ADB6-D9C93CAAB3DF}">
      <x14:dataValidations xmlns:xm="http://schemas.microsoft.com/office/excel/2006/main" xWindow="570" yWindow="549" count="1">
        <x14:dataValidation type="list" allowBlank="1" showInputMessage="1" showErrorMessage="1" promptTitle="Corrective Action Status" prompt="Select from drop down list" xr:uid="{00000000-0002-0000-0000-00001C000000}">
          <x14:formula1>
            <xm:f>'Dropdown lists'!$C$1:$C$5</xm:f>
          </x14:formula1>
          <xm:sqref>M78:M98 M54:M74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176</v>
      </c>
      <c r="D1">
        <v>0</v>
      </c>
    </row>
    <row r="2" spans="1:18" x14ac:dyDescent="0.25">
      <c r="A2" t="s">
        <v>41</v>
      </c>
      <c r="B2" t="s">
        <v>48</v>
      </c>
      <c r="C2" t="s">
        <v>53</v>
      </c>
      <c r="D2" t="b">
        <v>0</v>
      </c>
    </row>
    <row r="3" spans="1:18" x14ac:dyDescent="0.25">
      <c r="A3" t="s">
        <v>42</v>
      </c>
      <c r="B3" t="s">
        <v>47</v>
      </c>
      <c r="C3" t="s">
        <v>49</v>
      </c>
      <c r="D3" t="b">
        <v>0</v>
      </c>
    </row>
    <row r="4" spans="1:18" ht="15.75" thickBot="1" x14ac:dyDescent="0.3">
      <c r="C4" t="s">
        <v>50</v>
      </c>
      <c r="D4" t="b">
        <v>0</v>
      </c>
    </row>
    <row r="5" spans="1:18" ht="15.75" thickTop="1" x14ac:dyDescent="0.25">
      <c r="C5" t="s">
        <v>51</v>
      </c>
      <c r="D5" t="b">
        <v>0</v>
      </c>
      <c r="G5" s="295" t="s">
        <v>4</v>
      </c>
      <c r="H5" s="295"/>
      <c r="I5" s="295" t="s">
        <v>13</v>
      </c>
      <c r="J5" s="295"/>
      <c r="K5" s="295" t="s">
        <v>5</v>
      </c>
      <c r="L5" s="295"/>
      <c r="M5" s="300" t="s">
        <v>6</v>
      </c>
      <c r="N5" s="301"/>
      <c r="O5" s="300" t="s">
        <v>7</v>
      </c>
      <c r="P5" s="301"/>
      <c r="Q5" s="295" t="s">
        <v>8</v>
      </c>
      <c r="R5" s="296"/>
    </row>
    <row r="6" spans="1:18" x14ac:dyDescent="0.25">
      <c r="F6" s="213" t="s">
        <v>9</v>
      </c>
      <c r="G6" t="b">
        <v>1</v>
      </c>
      <c r="H6">
        <f t="shared" ref="H6:H9" si="0">IF(G6=TRUE,1,0)</f>
        <v>1</v>
      </c>
      <c r="I6" t="b">
        <v>0</v>
      </c>
      <c r="J6">
        <f>IF(I6=TRUE,0,0)</f>
        <v>0</v>
      </c>
      <c r="K6" t="b">
        <v>0</v>
      </c>
      <c r="L6">
        <f>IF(K6=TRUE,0,0)</f>
        <v>0</v>
      </c>
      <c r="M6" t="b">
        <v>1</v>
      </c>
      <c r="N6">
        <f>IF(M6=TRUE,0,0)</f>
        <v>0</v>
      </c>
      <c r="O6" t="b">
        <v>0</v>
      </c>
      <c r="P6">
        <f>IF(O6=TRUE,0,0)</f>
        <v>0</v>
      </c>
      <c r="Q6" t="b">
        <v>0</v>
      </c>
      <c r="R6">
        <f t="shared" ref="R6:R9" si="1">IF(Q6=TRUE,1,0)</f>
        <v>0</v>
      </c>
    </row>
    <row r="7" spans="1:18" x14ac:dyDescent="0.25">
      <c r="F7" s="214"/>
      <c r="G7" t="b">
        <v>0</v>
      </c>
      <c r="H7">
        <f t="shared" si="0"/>
        <v>0</v>
      </c>
      <c r="I7" t="b">
        <v>0</v>
      </c>
      <c r="J7">
        <f>IF(I7=TRUE,1,0)</f>
        <v>0</v>
      </c>
      <c r="K7" t="b">
        <v>0</v>
      </c>
      <c r="L7">
        <f>IF(K7=TRUE,1,0)</f>
        <v>0</v>
      </c>
      <c r="M7" t="b">
        <v>0</v>
      </c>
      <c r="N7">
        <f>IF(M7=TRUE,1,0)</f>
        <v>0</v>
      </c>
      <c r="O7" t="b">
        <v>1</v>
      </c>
      <c r="P7">
        <f>IF(O7=TRUE,1,0)</f>
        <v>1</v>
      </c>
      <c r="Q7" t="b">
        <v>0</v>
      </c>
      <c r="R7">
        <f t="shared" si="1"/>
        <v>0</v>
      </c>
    </row>
    <row r="8" spans="1:18" x14ac:dyDescent="0.25">
      <c r="F8" s="214"/>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215"/>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290" t="s">
        <v>10</v>
      </c>
      <c r="G10" t="b">
        <v>1</v>
      </c>
      <c r="H10">
        <f>IF(G10=TRUE,0,0)</f>
        <v>0</v>
      </c>
      <c r="I10" t="b">
        <v>0</v>
      </c>
      <c r="J10">
        <f>IF(I10=TRUE,0,0)</f>
        <v>0</v>
      </c>
      <c r="K10" t="b">
        <v>0</v>
      </c>
      <c r="L10">
        <f>IF(K10=TRUE,0,0)</f>
        <v>0</v>
      </c>
      <c r="M10" t="b">
        <v>1</v>
      </c>
      <c r="N10">
        <f>IF(M10=TRUE,0,0)</f>
        <v>0</v>
      </c>
      <c r="O10" t="b">
        <v>1</v>
      </c>
      <c r="P10">
        <f>IF(O10=TRUE,0,0)</f>
        <v>0</v>
      </c>
      <c r="Q10" t="b">
        <v>0</v>
      </c>
      <c r="R10">
        <f>IF(Q10=TRUE,0,0)</f>
        <v>0</v>
      </c>
    </row>
    <row r="11" spans="1:18" x14ac:dyDescent="0.25">
      <c r="F11" s="291"/>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292"/>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93" t="s">
        <v>11</v>
      </c>
      <c r="G13" t="b">
        <v>1</v>
      </c>
      <c r="H13">
        <f>IF(G13=TRUE,0,0)</f>
        <v>0</v>
      </c>
      <c r="I13" t="b">
        <v>0</v>
      </c>
      <c r="J13">
        <f>IF(I13=TRUE,0,0)</f>
        <v>0</v>
      </c>
      <c r="K13" t="b">
        <v>0</v>
      </c>
      <c r="L13">
        <f>IF(K13=TRUE,0,0)</f>
        <v>0</v>
      </c>
      <c r="M13" t="b">
        <v>0</v>
      </c>
      <c r="N13">
        <f>IF(M13=TRUE,0,0)</f>
        <v>0</v>
      </c>
      <c r="O13" t="b">
        <v>1</v>
      </c>
      <c r="P13">
        <f>IF(O13=TRUE,0,0)</f>
        <v>0</v>
      </c>
      <c r="Q13" t="b">
        <v>0</v>
      </c>
      <c r="R13">
        <f>IF(Q13=TRUE,0,0)</f>
        <v>0</v>
      </c>
    </row>
    <row r="14" spans="1:18" x14ac:dyDescent="0.25">
      <c r="F14" s="294"/>
      <c r="G14" t="b">
        <v>0</v>
      </c>
      <c r="H14">
        <f>IF(G14=TRUE,1,0)</f>
        <v>0</v>
      </c>
      <c r="I14" t="b">
        <v>0</v>
      </c>
      <c r="J14">
        <f>IF(I14=TRUE,1,0)</f>
        <v>0</v>
      </c>
      <c r="K14" t="b">
        <v>0</v>
      </c>
      <c r="L14">
        <f>IF(K14=TRUE,1,0)</f>
        <v>0</v>
      </c>
      <c r="M14" t="b">
        <v>1</v>
      </c>
      <c r="N14">
        <f>IF(M14=TRUE,1,0)</f>
        <v>1</v>
      </c>
      <c r="O14" t="b">
        <v>0</v>
      </c>
      <c r="P14">
        <f>IF(O14=TRUE,1,0)</f>
        <v>0</v>
      </c>
      <c r="Q14" t="b">
        <v>0</v>
      </c>
      <c r="R14">
        <f>IF(Q14=TRUE,1,0)</f>
        <v>0</v>
      </c>
    </row>
    <row r="15" spans="1:18" ht="15.75" thickBot="1" x14ac:dyDescent="0.3">
      <c r="F15" s="294"/>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0" t="s">
        <v>12</v>
      </c>
      <c r="H16">
        <f>SUM(H10:H15)+G21</f>
        <v>1</v>
      </c>
      <c r="J16">
        <f>SUM(J6:J15)</f>
        <v>0</v>
      </c>
      <c r="L16">
        <f>SUM(L6:L15)</f>
        <v>0</v>
      </c>
      <c r="N16">
        <f>SUM(N6:N15)</f>
        <v>1</v>
      </c>
      <c r="P16">
        <f>SUM(P6:P15)</f>
        <v>1</v>
      </c>
      <c r="R16">
        <f>SUM(R10:R15)+Q21</f>
        <v>0</v>
      </c>
    </row>
    <row r="19" spans="3:18" ht="15.75" thickBot="1" x14ac:dyDescent="0.3"/>
    <row r="20" spans="3:18" ht="15.75" thickTop="1" x14ac:dyDescent="0.25">
      <c r="G20" s="295" t="s">
        <v>4</v>
      </c>
      <c r="H20" s="295"/>
      <c r="Q20" s="295" t="s">
        <v>8</v>
      </c>
      <c r="R20" s="296"/>
    </row>
    <row r="21" spans="3:18" x14ac:dyDescent="0.25">
      <c r="G21">
        <f>IF(H21&gt;=1,1,0)</f>
        <v>1</v>
      </c>
      <c r="H21">
        <f>SUM(H6:H9)</f>
        <v>1</v>
      </c>
      <c r="Q21">
        <f>IF(R21&gt;=1,1,0)</f>
        <v>0</v>
      </c>
      <c r="R21">
        <f>SUM(R6:R9)</f>
        <v>0</v>
      </c>
    </row>
    <row r="22" spans="3:18" x14ac:dyDescent="0.25">
      <c r="G22" t="b">
        <v>1</v>
      </c>
      <c r="Q22" t="b">
        <v>0</v>
      </c>
    </row>
    <row r="23" spans="3:18" x14ac:dyDescent="0.25">
      <c r="Q23" t="b">
        <v>0</v>
      </c>
    </row>
    <row r="24" spans="3:18" ht="15.75" thickBot="1" x14ac:dyDescent="0.3"/>
    <row r="25" spans="3:18" x14ac:dyDescent="0.25">
      <c r="G25" s="297" t="s">
        <v>14</v>
      </c>
      <c r="H25" s="298"/>
    </row>
    <row r="26" spans="3:18" x14ac:dyDescent="0.25">
      <c r="C26" t="b">
        <v>0</v>
      </c>
      <c r="G26" s="13"/>
      <c r="H26" s="13"/>
      <c r="I26" s="13"/>
      <c r="J26" s="13"/>
      <c r="K26" s="13"/>
      <c r="L26" s="13"/>
      <c r="M26" s="13"/>
      <c r="N26" s="13"/>
    </row>
    <row r="27" spans="3:18" x14ac:dyDescent="0.25">
      <c r="G27" s="33" t="s">
        <v>105</v>
      </c>
      <c r="H27" s="12"/>
      <c r="I27" s="12" t="b">
        <v>0</v>
      </c>
      <c r="J27" s="13">
        <f>IF(I27=TRUE,1,0)</f>
        <v>0</v>
      </c>
      <c r="K27" s="12"/>
      <c r="L27" s="12"/>
      <c r="M27" s="12"/>
      <c r="N27" s="12"/>
    </row>
    <row r="28" spans="3:18" x14ac:dyDescent="0.25">
      <c r="G28" s="13" t="s">
        <v>86</v>
      </c>
      <c r="H28" s="13"/>
      <c r="I28" s="13" t="b">
        <v>0</v>
      </c>
      <c r="J28" s="13">
        <f t="shared" ref="J28:J49" si="2">IF(I28=TRUE,1,0)</f>
        <v>0</v>
      </c>
      <c r="K28" s="13"/>
      <c r="L28" s="13"/>
      <c r="M28" s="13"/>
      <c r="N28" s="13"/>
    </row>
    <row r="29" spans="3:18" x14ac:dyDescent="0.25">
      <c r="G29" t="s">
        <v>87</v>
      </c>
      <c r="I29" t="b">
        <v>0</v>
      </c>
      <c r="J29" s="13">
        <f t="shared" si="2"/>
        <v>0</v>
      </c>
    </row>
    <row r="30" spans="3:18" x14ac:dyDescent="0.25">
      <c r="G30" t="s">
        <v>88</v>
      </c>
      <c r="I30" t="b">
        <v>0</v>
      </c>
      <c r="J30" s="13">
        <f t="shared" si="2"/>
        <v>0</v>
      </c>
    </row>
    <row r="31" spans="3:18" x14ac:dyDescent="0.25">
      <c r="G31" t="s">
        <v>90</v>
      </c>
      <c r="I31" t="b">
        <v>0</v>
      </c>
      <c r="J31" s="13">
        <f t="shared" si="2"/>
        <v>0</v>
      </c>
    </row>
    <row r="32" spans="3:18" x14ac:dyDescent="0.25">
      <c r="G32" t="s">
        <v>89</v>
      </c>
      <c r="I32" t="b">
        <v>0</v>
      </c>
      <c r="J32" s="13">
        <f t="shared" si="2"/>
        <v>0</v>
      </c>
    </row>
    <row r="33" spans="7:10" x14ac:dyDescent="0.25">
      <c r="G33" t="s">
        <v>91</v>
      </c>
      <c r="I33" t="b">
        <v>0</v>
      </c>
      <c r="J33" s="13">
        <f t="shared" si="2"/>
        <v>0</v>
      </c>
    </row>
    <row r="34" spans="7:10" x14ac:dyDescent="0.25">
      <c r="G34" t="s">
        <v>92</v>
      </c>
      <c r="I34" t="b">
        <v>0</v>
      </c>
      <c r="J34" s="13">
        <f t="shared" si="2"/>
        <v>0</v>
      </c>
    </row>
    <row r="35" spans="7:10" x14ac:dyDescent="0.25">
      <c r="G35" t="s">
        <v>93</v>
      </c>
      <c r="I35" t="b">
        <v>0</v>
      </c>
      <c r="J35" s="13">
        <f t="shared" si="2"/>
        <v>0</v>
      </c>
    </row>
    <row r="36" spans="7:10" x14ac:dyDescent="0.25">
      <c r="G36" t="s">
        <v>78</v>
      </c>
      <c r="I36" t="b">
        <v>0</v>
      </c>
      <c r="J36" s="13">
        <f t="shared" si="2"/>
        <v>0</v>
      </c>
    </row>
    <row r="37" spans="7:10" x14ac:dyDescent="0.25">
      <c r="G37" t="s">
        <v>94</v>
      </c>
      <c r="I37" t="b">
        <v>0</v>
      </c>
      <c r="J37" s="13">
        <f t="shared" si="2"/>
        <v>0</v>
      </c>
    </row>
    <row r="38" spans="7:10" x14ac:dyDescent="0.25">
      <c r="G38" t="s">
        <v>95</v>
      </c>
      <c r="I38" t="b">
        <v>0</v>
      </c>
      <c r="J38" s="13">
        <f t="shared" si="2"/>
        <v>0</v>
      </c>
    </row>
    <row r="39" spans="7:10" x14ac:dyDescent="0.25">
      <c r="G39" t="s">
        <v>96</v>
      </c>
      <c r="I39" t="b">
        <v>0</v>
      </c>
      <c r="J39" s="13">
        <f t="shared" si="2"/>
        <v>0</v>
      </c>
    </row>
    <row r="40" spans="7:10" x14ac:dyDescent="0.25">
      <c r="G40" t="s">
        <v>97</v>
      </c>
      <c r="I40" t="b">
        <v>0</v>
      </c>
      <c r="J40" s="13">
        <f t="shared" si="2"/>
        <v>0</v>
      </c>
    </row>
    <row r="41" spans="7:10" x14ac:dyDescent="0.25">
      <c r="G41" t="s">
        <v>98</v>
      </c>
      <c r="I41" t="b">
        <v>0</v>
      </c>
      <c r="J41" s="13">
        <f t="shared" si="2"/>
        <v>0</v>
      </c>
    </row>
    <row r="42" spans="7:10" x14ac:dyDescent="0.25">
      <c r="G42" t="s">
        <v>99</v>
      </c>
      <c r="I42" t="b">
        <v>0</v>
      </c>
      <c r="J42" s="13">
        <f t="shared" si="2"/>
        <v>0</v>
      </c>
    </row>
    <row r="43" spans="7:10" x14ac:dyDescent="0.25">
      <c r="G43" t="s">
        <v>100</v>
      </c>
      <c r="I43" t="b">
        <v>0</v>
      </c>
      <c r="J43" s="13">
        <f t="shared" si="2"/>
        <v>0</v>
      </c>
    </row>
    <row r="44" spans="7:10" x14ac:dyDescent="0.25">
      <c r="G44" t="s">
        <v>101</v>
      </c>
      <c r="I44" t="b">
        <v>0</v>
      </c>
      <c r="J44" s="13">
        <f t="shared" si="2"/>
        <v>0</v>
      </c>
    </row>
    <row r="45" spans="7:10" x14ac:dyDescent="0.25">
      <c r="G45" t="s">
        <v>102</v>
      </c>
      <c r="I45" t="b">
        <v>0</v>
      </c>
      <c r="J45" s="13">
        <f t="shared" si="2"/>
        <v>0</v>
      </c>
    </row>
    <row r="46" spans="7:10" x14ac:dyDescent="0.25">
      <c r="G46" t="s">
        <v>103</v>
      </c>
      <c r="I46" t="b">
        <v>0</v>
      </c>
      <c r="J46" s="13">
        <f t="shared" si="2"/>
        <v>0</v>
      </c>
    </row>
    <row r="47" spans="7:10" x14ac:dyDescent="0.25">
      <c r="G47" s="299" t="s">
        <v>107</v>
      </c>
      <c r="H47" s="299"/>
      <c r="I47" s="14" t="b">
        <v>0</v>
      </c>
      <c r="J47" s="13">
        <f t="shared" si="2"/>
        <v>0</v>
      </c>
    </row>
    <row r="48" spans="7:10" x14ac:dyDescent="0.25">
      <c r="G48" s="15" t="s">
        <v>108</v>
      </c>
      <c r="H48" s="11"/>
      <c r="I48" s="11" t="b">
        <v>0</v>
      </c>
      <c r="J48" s="13">
        <f t="shared" si="2"/>
        <v>0</v>
      </c>
    </row>
    <row r="49" spans="7:30" x14ac:dyDescent="0.25">
      <c r="G49" s="15" t="s">
        <v>111</v>
      </c>
      <c r="H49" s="19"/>
      <c r="I49" s="19" t="b">
        <v>1</v>
      </c>
      <c r="J49" s="13">
        <f t="shared" si="2"/>
        <v>1</v>
      </c>
    </row>
    <row r="50" spans="7:30" x14ac:dyDescent="0.25">
      <c r="G50" t="s">
        <v>104</v>
      </c>
      <c r="J50">
        <f>SUM(J27:J49)</f>
        <v>1</v>
      </c>
    </row>
    <row r="52" spans="7:30" ht="15.75" thickBot="1" x14ac:dyDescent="0.3">
      <c r="S52" s="41"/>
      <c r="T52" s="41"/>
      <c r="U52" s="41"/>
      <c r="V52" s="41"/>
      <c r="W52" s="41"/>
      <c r="X52" s="41"/>
      <c r="Y52" s="41"/>
      <c r="Z52" s="41"/>
      <c r="AA52" s="41"/>
    </row>
    <row r="53" spans="7:30" ht="15" customHeight="1" x14ac:dyDescent="0.25">
      <c r="G53" s="286" t="s">
        <v>164</v>
      </c>
      <c r="H53" s="287"/>
      <c r="I53" s="287"/>
      <c r="J53" s="289"/>
      <c r="K53" s="286" t="s">
        <v>165</v>
      </c>
      <c r="L53" s="287"/>
      <c r="M53" s="287"/>
      <c r="N53" s="289"/>
      <c r="O53" s="286" t="s">
        <v>166</v>
      </c>
      <c r="P53" s="287"/>
      <c r="Q53" s="287"/>
      <c r="R53" s="287"/>
      <c r="S53" s="286" t="s">
        <v>167</v>
      </c>
      <c r="T53" s="287"/>
      <c r="U53" s="287"/>
      <c r="V53" s="287"/>
      <c r="W53" s="286" t="s">
        <v>169</v>
      </c>
      <c r="X53" s="287"/>
      <c r="Y53" s="287"/>
      <c r="Z53" s="287"/>
      <c r="AA53" s="286" t="s">
        <v>168</v>
      </c>
      <c r="AB53" s="287"/>
      <c r="AC53" s="287"/>
      <c r="AD53" s="287"/>
    </row>
    <row r="54" spans="7:30" x14ac:dyDescent="0.25">
      <c r="G54" t="s">
        <v>157</v>
      </c>
      <c r="H54" t="b">
        <v>0</v>
      </c>
      <c r="I54">
        <f>IF(H54=TRUE,0.75,0)</f>
        <v>0</v>
      </c>
      <c r="K54" t="s">
        <v>157</v>
      </c>
      <c r="L54" t="b">
        <v>0</v>
      </c>
      <c r="M54">
        <f>IF(L54=TRUE,0.75,0)</f>
        <v>0</v>
      </c>
      <c r="O54" t="s">
        <v>157</v>
      </c>
      <c r="P54" t="b">
        <v>0</v>
      </c>
      <c r="Q54">
        <f>IF(P54=TRUE,0.75,0)</f>
        <v>0</v>
      </c>
      <c r="S54" t="s">
        <v>157</v>
      </c>
      <c r="T54" t="b">
        <v>0</v>
      </c>
      <c r="U54">
        <f>IF(T54=TRUE,0.75,0)</f>
        <v>0</v>
      </c>
      <c r="W54" t="s">
        <v>157</v>
      </c>
      <c r="X54" t="b">
        <v>0</v>
      </c>
      <c r="Y54">
        <f>IF(X54=TRUE,0.75,0)</f>
        <v>0</v>
      </c>
      <c r="AA54" t="s">
        <v>157</v>
      </c>
      <c r="AB54" t="b">
        <v>0</v>
      </c>
      <c r="AC54">
        <f>IF(AB54=TRUE,0.75,0)</f>
        <v>0</v>
      </c>
    </row>
    <row r="55" spans="7:30" x14ac:dyDescent="0.25">
      <c r="G55" t="s">
        <v>160</v>
      </c>
      <c r="H55" t="b">
        <v>1</v>
      </c>
      <c r="I55">
        <f>IF(H55=TRUE,1,0)</f>
        <v>1</v>
      </c>
      <c r="K55" t="s">
        <v>160</v>
      </c>
      <c r="L55" t="b">
        <v>1</v>
      </c>
      <c r="M55">
        <f>IF(L55=TRUE,1,0)</f>
        <v>1</v>
      </c>
      <c r="O55" t="s">
        <v>160</v>
      </c>
      <c r="P55" t="b">
        <v>1</v>
      </c>
      <c r="Q55">
        <f>IF(P55=TRUE,1,0)</f>
        <v>1</v>
      </c>
      <c r="S55" t="s">
        <v>160</v>
      </c>
      <c r="T55" t="b">
        <v>1</v>
      </c>
      <c r="U55">
        <f>IF(T55=TRUE,1,0)</f>
        <v>1</v>
      </c>
      <c r="W55" t="s">
        <v>160</v>
      </c>
      <c r="X55" t="b">
        <v>1</v>
      </c>
      <c r="Y55">
        <f>IF(X55=TRUE,1,0)</f>
        <v>1</v>
      </c>
      <c r="AA55" t="s">
        <v>160</v>
      </c>
      <c r="AB55" t="b">
        <v>1</v>
      </c>
      <c r="AC55">
        <f>IF(AB55=TRUE,1,0)</f>
        <v>1</v>
      </c>
    </row>
    <row r="56" spans="7:30" x14ac:dyDescent="0.25">
      <c r="G56" t="s">
        <v>158</v>
      </c>
      <c r="H56" t="b">
        <v>0</v>
      </c>
      <c r="I56">
        <f>IF(H56=TRUE,1.25,0)</f>
        <v>0</v>
      </c>
      <c r="K56" t="s">
        <v>158</v>
      </c>
      <c r="L56" t="b">
        <v>0</v>
      </c>
      <c r="M56">
        <f>IF(L56=TRUE,1.25,0)</f>
        <v>0</v>
      </c>
      <c r="O56" t="s">
        <v>158</v>
      </c>
      <c r="P56" t="b">
        <v>0</v>
      </c>
      <c r="Q56">
        <f>IF(P56=TRUE,1.25,0)</f>
        <v>0</v>
      </c>
      <c r="S56" t="s">
        <v>158</v>
      </c>
      <c r="T56" t="b">
        <v>0</v>
      </c>
      <c r="U56">
        <f>IF(T56=TRUE,1.25,0)</f>
        <v>0</v>
      </c>
      <c r="W56" t="s">
        <v>158</v>
      </c>
      <c r="X56" t="b">
        <v>0</v>
      </c>
      <c r="Y56">
        <f>IF(X56=TRUE,1.25,0)</f>
        <v>0</v>
      </c>
      <c r="AA56" t="s">
        <v>158</v>
      </c>
      <c r="AB56" t="b">
        <v>0</v>
      </c>
      <c r="AC56">
        <f>IF(AB56=TRUE,1.25,0)</f>
        <v>0</v>
      </c>
    </row>
    <row r="57" spans="7:30" x14ac:dyDescent="0.25">
      <c r="G57" t="s">
        <v>159</v>
      </c>
      <c r="H57" t="b">
        <v>0</v>
      </c>
      <c r="I57">
        <f>IF(H57=TRUE,1.5,0)</f>
        <v>0</v>
      </c>
      <c r="K57" t="s">
        <v>159</v>
      </c>
      <c r="L57" t="b">
        <v>0</v>
      </c>
      <c r="M57">
        <f>IF(L57=TRUE,1.5,0)</f>
        <v>0</v>
      </c>
      <c r="O57" t="s">
        <v>159</v>
      </c>
      <c r="P57" t="b">
        <v>0</v>
      </c>
      <c r="Q57">
        <f>IF(P57=TRUE,1.5,0)</f>
        <v>0</v>
      </c>
      <c r="S57" t="s">
        <v>159</v>
      </c>
      <c r="T57" t="b">
        <v>0</v>
      </c>
      <c r="U57">
        <f>IF(T57=TRUE,1.5,0)</f>
        <v>0</v>
      </c>
      <c r="W57" t="s">
        <v>159</v>
      </c>
      <c r="X57" t="b">
        <v>0</v>
      </c>
      <c r="Y57">
        <f>IF(X57=TRUE,1.5,0)</f>
        <v>0</v>
      </c>
      <c r="AA57" t="s">
        <v>159</v>
      </c>
      <c r="AB57" t="b">
        <v>0</v>
      </c>
      <c r="AC57">
        <f>IF(AB57=TRUE,1.5,0)</f>
        <v>0</v>
      </c>
    </row>
    <row r="58" spans="7:30" x14ac:dyDescent="0.25">
      <c r="G58" s="288" t="s">
        <v>126</v>
      </c>
      <c r="H58" s="288"/>
      <c r="I58" s="288"/>
      <c r="J58" s="32">
        <f>SUM(I54:I57)</f>
        <v>1</v>
      </c>
      <c r="K58" s="288" t="s">
        <v>126</v>
      </c>
      <c r="L58" s="288"/>
      <c r="M58" s="288"/>
      <c r="N58" s="32">
        <f>SUM(M54:M57)</f>
        <v>1</v>
      </c>
      <c r="O58" s="288" t="s">
        <v>126</v>
      </c>
      <c r="P58" s="288"/>
      <c r="Q58" s="288"/>
      <c r="R58" s="32">
        <f>SUM(Q54:Q57)</f>
        <v>1</v>
      </c>
      <c r="S58" s="288" t="s">
        <v>126</v>
      </c>
      <c r="T58" s="288"/>
      <c r="U58" s="288"/>
      <c r="V58" s="32">
        <f>SUM(U54:U57)</f>
        <v>1</v>
      </c>
      <c r="W58" s="288" t="s">
        <v>126</v>
      </c>
      <c r="X58" s="288"/>
      <c r="Y58" s="288"/>
      <c r="Z58" s="32">
        <f>SUM(Y54:Y57)</f>
        <v>1</v>
      </c>
      <c r="AA58" s="288" t="s">
        <v>126</v>
      </c>
      <c r="AB58" s="288"/>
      <c r="AC58" s="288"/>
      <c r="AD58" s="32">
        <f>SUM(AC54:AC57)</f>
        <v>1</v>
      </c>
    </row>
  </sheetData>
  <mergeCells count="25">
    <mergeCell ref="Q5:R5"/>
    <mergeCell ref="G25:H25"/>
    <mergeCell ref="G47:H47"/>
    <mergeCell ref="G5:H5"/>
    <mergeCell ref="I5:J5"/>
    <mergeCell ref="K5:L5"/>
    <mergeCell ref="M5:N5"/>
    <mergeCell ref="O5:P5"/>
    <mergeCell ref="K53:N53"/>
    <mergeCell ref="K58:M58"/>
    <mergeCell ref="O53:R53"/>
    <mergeCell ref="O58:Q58"/>
    <mergeCell ref="F6:F9"/>
    <mergeCell ref="F10:F12"/>
    <mergeCell ref="F13:F15"/>
    <mergeCell ref="G20:H20"/>
    <mergeCell ref="Q20:R20"/>
    <mergeCell ref="G53:J53"/>
    <mergeCell ref="G58:I58"/>
    <mergeCell ref="S53:V53"/>
    <mergeCell ref="W53:Z53"/>
    <mergeCell ref="W58:Y58"/>
    <mergeCell ref="AA53:AD53"/>
    <mergeCell ref="AA58:AC58"/>
    <mergeCell ref="S58:U5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2020-11-28T23:47:04Z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